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queryTables/queryTable2.xml" ContentType="application/vnd.openxmlformats-officedocument.spreadsheetml.queryTable+xml"/>
  <Override PartName="/xl/charts/chart1.xml" ContentType="application/vnd.openxmlformats-officedocument.drawingml.chart+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drawings/drawing2.xml" ContentType="application/vnd.openxmlformats-officedocument.drawing+xml"/>
  <Override PartName="/xl/queryTables/queryTable9.xml" ContentType="application/vnd.openxmlformats-officedocument.spreadsheetml.queryTab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queryTables/queryTable10.xml" ContentType="application/vnd.openxmlformats-officedocument.spreadsheetml.queryTable+xml"/>
  <Override PartName="/xl/queryTables/queryTable11.xml" ContentType="application/vnd.openxmlformats-officedocument.spreadsheetml.queryTab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5" yWindow="45" windowWidth="20505" windowHeight="8100" tabRatio="622"/>
  </bookViews>
  <sheets>
    <sheet name="Legend" sheetId="8" r:id="rId1"/>
    <sheet name="(A) General" sheetId="1" r:id="rId2"/>
    <sheet name="(B) Cds types" sheetId="6" r:id="rId3"/>
    <sheet name="(C) Frequency of events" sheetId="2" r:id="rId4"/>
    <sheet name="(D) Frequency patterns" sheetId="3" r:id="rId5"/>
    <sheet name="(E) 3'UTR distribution" sheetId="4" r:id="rId6"/>
    <sheet name="(F) 5'UTR distribution" sheetId="5" r:id="rId7"/>
    <sheet name="(G) Multiple event integration" sheetId="7" r:id="rId8"/>
  </sheets>
  <definedNames>
    <definedName name="merged_all_alternative_events_C3_NMD_counts.All_nmd" localSheetId="3">'(C) Frequency of events'!#REF!</definedName>
    <definedName name="merged_all_alternative_events_C3_NMD_counts.All_nmd_1" localSheetId="3">'(C) Frequency of events'!$Q$5:$S$22</definedName>
    <definedName name="merged_all_alternative_events_C3_NMD_counts.cds_types" localSheetId="2">'(B) Cds types'!#REF!</definedName>
    <definedName name="merged_all_alternative_events_C3_NMD_counts.cds_types_1" localSheetId="2">'(B) Cds types'!$A$3:$C$57</definedName>
    <definedName name="merged_all_alternative_events_C3_NMD_counts.CHX" localSheetId="3">'(C) Frequency of events'!#REF!</definedName>
    <definedName name="merged_all_alternative_events_C3_NMD_counts.CHX_1" localSheetId="3">'(C) Frequency of events'!$E$5:$G$22</definedName>
    <definedName name="merged_all_alternative_events_C3_NMD_counts.DM" localSheetId="3">'(C) Frequency of events'!#REF!</definedName>
    <definedName name="merged_all_alternative_events_C3_NMD_counts.DM_1" localSheetId="3">'(C) Frequency of events'!$A$5:$C$22</definedName>
    <definedName name="merged_all_alternative_events_C3_NMD_counts.DM_CHX" localSheetId="3">'(C) Frequency of events'!#REF!</definedName>
    <definedName name="merged_all_alternative_events_C3_NMD_counts.DM_CHX_1" localSheetId="3">'(C) Frequency of events'!$I$5:$K$22</definedName>
    <definedName name="merged_all_alternative_events_C3_NMD_counts.DM_SM_CHX" localSheetId="3">'(C) Frequency of events'!#REF!</definedName>
    <definedName name="merged_all_alternative_events_C3_NMD_counts.DM_SM_CHX_1" localSheetId="3">'(C) Frequency of events'!$M$5:$O$22</definedName>
    <definedName name="merged_all_alternative_events_C3_NMD_counts.event_freq" localSheetId="4">'(D) Frequency patterns'!$A$2:$E$66</definedName>
    <definedName name="merged_all_alternative_events_C3_NMD_counts.event_freq_1" localSheetId="4">'(D) Frequency patterns'!#REF!</definedName>
    <definedName name="merged_all_alternative_events_C3_NMD_counts.stats" localSheetId="1">'(A) General'!#REF!</definedName>
    <definedName name="merged_all_alternative_events_C3_NMD_counts.stats_1" localSheetId="1">'(A) General'!$A$3:$G$20</definedName>
    <definedName name="merged_all_alternative_events_C3_NMD_counts.utr3_distribution" localSheetId="5">'(E) 3''UTR distribution'!#REF!</definedName>
    <definedName name="merged_all_alternative_events_C3_NMD_counts.utr3_distribution_1" localSheetId="5">'(E) 3''UTR distribution'!$A$3:$BS$42</definedName>
    <definedName name="merged_all_alternative_events_C3_NMD_counts.utr5_distribution" localSheetId="6">'(F) 5''UTR distribution'!$A$3:$BS$42</definedName>
    <definedName name="merged_all_alternative_events_C3_NMD_counts.utr5_distribution_1" localSheetId="6">'(F) 5''UTR distribution'!$A$44:$BS$45</definedName>
  </definedNames>
  <calcPr calcId="145621"/>
</workbook>
</file>

<file path=xl/calcChain.xml><?xml version="1.0" encoding="utf-8"?>
<calcChain xmlns="http://schemas.openxmlformats.org/spreadsheetml/2006/main">
  <c r="AH47" i="7" l="1"/>
  <c r="AH29" i="7"/>
  <c r="AH30" i="7"/>
  <c r="AH31" i="7"/>
  <c r="AH32" i="7"/>
  <c r="AH33" i="7"/>
  <c r="AH34" i="7"/>
  <c r="AH35" i="7"/>
  <c r="AH36" i="7"/>
  <c r="AH37" i="7"/>
  <c r="AH38" i="7"/>
  <c r="AH39" i="7"/>
  <c r="AH40" i="7"/>
  <c r="AH41" i="7"/>
  <c r="AH42" i="7"/>
  <c r="AH43" i="7"/>
  <c r="AH44" i="7"/>
  <c r="AH45" i="7"/>
  <c r="AH46" i="7"/>
  <c r="AH28" i="7"/>
  <c r="AA44" i="7"/>
  <c r="AA29" i="7"/>
  <c r="AA30" i="7"/>
  <c r="AA31" i="7"/>
  <c r="AA32" i="7"/>
  <c r="AA33" i="7"/>
  <c r="AA34" i="7"/>
  <c r="AA35" i="7"/>
  <c r="AA36" i="7"/>
  <c r="AA37" i="7"/>
  <c r="AA38" i="7"/>
  <c r="AA39" i="7"/>
  <c r="AA40" i="7"/>
  <c r="AA41" i="7"/>
  <c r="AA42" i="7"/>
  <c r="AA43" i="7"/>
  <c r="AA28" i="7"/>
  <c r="T76"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28" i="7"/>
  <c r="M74"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28" i="7"/>
  <c r="F56" i="7"/>
  <c r="F29" i="7"/>
  <c r="F30" i="7"/>
  <c r="F31" i="7"/>
  <c r="F32" i="7"/>
  <c r="F33" i="7"/>
  <c r="F34" i="7"/>
  <c r="F35" i="7"/>
  <c r="F36" i="7"/>
  <c r="F37" i="7"/>
  <c r="F38" i="7"/>
  <c r="F39" i="7"/>
  <c r="F40" i="7"/>
  <c r="F41" i="7"/>
  <c r="F42" i="7"/>
  <c r="F43" i="7"/>
  <c r="F44" i="7"/>
  <c r="F45" i="7"/>
  <c r="F46" i="7"/>
  <c r="F47" i="7"/>
  <c r="F48" i="7"/>
  <c r="F49" i="7"/>
  <c r="F50" i="7"/>
  <c r="F51" i="7"/>
  <c r="F52" i="7"/>
  <c r="F53" i="7"/>
  <c r="F54" i="7"/>
  <c r="F55" i="7"/>
  <c r="F28" i="7"/>
  <c r="B20" i="7" l="1"/>
  <c r="AD15" i="7"/>
  <c r="W15" i="7"/>
  <c r="B4" i="6" l="1"/>
  <c r="C6" i="6" s="1"/>
  <c r="C7" i="6"/>
  <c r="C8" i="6"/>
  <c r="C9" i="6"/>
  <c r="B52" i="6"/>
  <c r="C55" i="6"/>
  <c r="C56" i="6"/>
  <c r="C57" i="6"/>
  <c r="C54" i="6"/>
  <c r="B44" i="6"/>
  <c r="C48" i="6" s="1"/>
  <c r="C47" i="6"/>
  <c r="C46" i="6"/>
  <c r="B36" i="6"/>
  <c r="C39" i="6" s="1"/>
  <c r="B28" i="6"/>
  <c r="C31" i="6" s="1"/>
  <c r="C32" i="6"/>
  <c r="C33" i="6"/>
  <c r="C30" i="6"/>
  <c r="B20" i="6"/>
  <c r="C23" i="6"/>
  <c r="C24" i="6"/>
  <c r="C25" i="6"/>
  <c r="C22" i="6"/>
  <c r="B12" i="6"/>
  <c r="C16" i="6" s="1"/>
  <c r="C15" i="6"/>
  <c r="C14" i="6"/>
  <c r="F9" i="3"/>
  <c r="G60" i="3"/>
  <c r="G63" i="3"/>
  <c r="G66" i="3"/>
  <c r="G67" i="3" s="1"/>
  <c r="F57" i="3"/>
  <c r="F67" i="3" s="1"/>
  <c r="F61" i="3"/>
  <c r="F64" i="3"/>
  <c r="F66" i="3"/>
  <c r="F65" i="3"/>
  <c r="F63" i="3"/>
  <c r="F62" i="3"/>
  <c r="F60" i="3"/>
  <c r="F59" i="3"/>
  <c r="F58" i="3"/>
  <c r="G47" i="3"/>
  <c r="G50" i="3"/>
  <c r="G54" i="3" s="1"/>
  <c r="G53" i="3"/>
  <c r="F44" i="3"/>
  <c r="F48" i="3"/>
  <c r="F51" i="3"/>
  <c r="F54" i="3" s="1"/>
  <c r="F53" i="3"/>
  <c r="F52" i="3"/>
  <c r="F50" i="3"/>
  <c r="F49" i="3"/>
  <c r="F47" i="3"/>
  <c r="F46" i="3"/>
  <c r="F45" i="3"/>
  <c r="G34" i="3"/>
  <c r="G37" i="3"/>
  <c r="G41" i="3" s="1"/>
  <c r="H41" i="3" s="1"/>
  <c r="G40" i="3"/>
  <c r="F31" i="3"/>
  <c r="F35" i="3"/>
  <c r="F41" i="3" s="1"/>
  <c r="F38" i="3"/>
  <c r="F40" i="3"/>
  <c r="F39" i="3"/>
  <c r="F37" i="3"/>
  <c r="F36" i="3"/>
  <c r="F34" i="3"/>
  <c r="F33" i="3"/>
  <c r="F32" i="3"/>
  <c r="G21" i="3"/>
  <c r="G24" i="3"/>
  <c r="G27" i="3"/>
  <c r="G28" i="3"/>
  <c r="H28" i="3" s="1"/>
  <c r="F18" i="3"/>
  <c r="F22" i="3"/>
  <c r="F25" i="3"/>
  <c r="F28" i="3"/>
  <c r="F27" i="3"/>
  <c r="F26" i="3"/>
  <c r="F24" i="3"/>
  <c r="F23" i="3"/>
  <c r="F21" i="3"/>
  <c r="F20" i="3"/>
  <c r="F19" i="3"/>
  <c r="G14" i="3"/>
  <c r="G11" i="3"/>
  <c r="G8" i="3"/>
  <c r="F14" i="3"/>
  <c r="F13" i="3"/>
  <c r="F12" i="3"/>
  <c r="F11" i="3"/>
  <c r="F10" i="3"/>
  <c r="F8" i="3"/>
  <c r="F7" i="3"/>
  <c r="F6" i="3"/>
  <c r="F5" i="3"/>
  <c r="F15" i="3" s="1"/>
  <c r="G15" i="3"/>
  <c r="G10" i="1"/>
  <c r="G11" i="1" s="1"/>
  <c r="B10" i="1"/>
  <c r="F10" i="1"/>
  <c r="F11" i="1"/>
  <c r="E10" i="1"/>
  <c r="E11" i="1" s="1"/>
  <c r="D10" i="1"/>
  <c r="D11" i="1" s="1"/>
  <c r="C10" i="1"/>
  <c r="C11" i="1" s="1"/>
  <c r="B11" i="1"/>
  <c r="H15" i="3" l="1"/>
  <c r="H54" i="3"/>
  <c r="H67" i="3"/>
  <c r="C41" i="6"/>
  <c r="C17" i="6"/>
  <c r="C40" i="6"/>
  <c r="C49" i="6"/>
  <c r="C38" i="6"/>
</calcChain>
</file>

<file path=xl/connections.xml><?xml version="1.0" encoding="utf-8"?>
<connections xmlns="http://schemas.openxmlformats.org/spreadsheetml/2006/main">
  <connection id="1" name="Connection1" type="6" refreshedVersion="0" background="1" saveData="1">
    <textPr fileType="mac" sourceFile="untitled:work:work_projects:gabi_20120725:NMD_features:merged_all_alternative_events_C3_NMD_counts.event_freq.txt">
      <textFields count="5">
        <textField/>
        <textField/>
        <textField/>
        <textField/>
        <textField/>
      </textFields>
    </textPr>
  </connection>
  <connection id="2" name="Connection10" type="6" refreshedVersion="0" background="1" saveData="1">
    <textPr fileType="mac" sourceFile="untitled:work:work_projects:gabi_20120725:NMD_features:merged_all_alternative_events_C3_NMD_counts.stats.txt">
      <textFields count="7">
        <textField/>
        <textField/>
        <textField/>
        <textField/>
        <textField/>
        <textField/>
        <textField/>
      </textFields>
    </textPr>
  </connection>
  <connection id="3" name="Connection11" type="6" refreshedVersion="0" background="1" saveData="1">
    <textPr fileType="mac" sourceFile="untitled:work:work_projects:gabi_20120725:NMD_features:merged_all_alternative_events_C3_NMD_counts.All_nmd.txt">
      <textFields count="3">
        <textField/>
        <textField/>
        <textField/>
      </textFields>
    </textPr>
  </connection>
  <connection id="4" name="Connection12" type="6" refreshedVersion="0" background="1" saveData="1">
    <textPr fileType="mac" sourceFile="untitled:work:work_projects:gabi_20120725:NMD_features:merged_all_alternative_events_C3_NMD_counts.DM+SM-CHX.txt">
      <textFields count="3">
        <textField/>
        <textField/>
        <textField/>
      </textFields>
    </textPr>
  </connection>
  <connection id="5" name="Connection13" type="6" refreshedVersion="0" background="1" saveData="1">
    <textPr fileType="mac" sourceFile="untitled:work:work_projects:gabi_20120725:NMD_features:merged_all_alternative_events_C3_NMD_counts.DM+CHX.txt">
      <textFields count="3">
        <textField/>
        <textField/>
        <textField/>
      </textFields>
    </textPr>
  </connection>
  <connection id="6" name="Connection14" type="6" refreshedVersion="0" background="1" saveData="1">
    <textPr fileType="mac" sourceFile="untitled:work:work_projects:gabi_20120725:NMD_features:merged_all_alternative_events_C3_NMD_counts.CHX.txt">
      <textFields count="3">
        <textField/>
        <textField/>
        <textField/>
      </textFields>
    </textPr>
  </connection>
  <connection id="7" name="Connection15" type="6" refreshedVersion="0" background="1" saveData="1">
    <textPr fileType="mac" sourceFile="untitled:work:work_projects:gabi_20120725:NMD_features:merged_all_alternative_events_C3_NMD_counts.DM.txt">
      <textFields count="3">
        <textField/>
        <textField/>
        <textField/>
      </textFields>
    </textPr>
  </connection>
  <connection id="8" name="Connection17" type="6" refreshedVersion="0" background="1" saveData="1">
    <textPr fileType="mac" sourceFile="untitled:work:work_projects:gabi_20120725:NMD_features:merged_all_alternative_events_C3_NMD_counts.utr3_distribution.txt">
      <textFields count="6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9" name="Connection18" type="6" refreshedVersion="0" background="1" saveData="1">
    <textPr fileType="mac" sourceFile="untitled:work:work_projects:gabi_20120725:NMD_features:merged_all_alternative_events_C3_NMD_counts.utr5_distribution.txt">
      <textFields count="6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0" name="Connection9" type="6" refreshedVersion="0" background="1" saveData="1">
    <textPr fileType="mac" sourceFile="untitled:work:work_projects:gabi_20120615:NMD:merged_all_alternative_events_C3_NMD_counts.utr5_distribution.txt">
      <textFields count="6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1" name="merged_all_alternative_events_C3_NMD_counts.cds_types.txt" type="6" refreshedVersion="0" background="1" saveData="1">
    <textPr fileType="mac" sourceFile="Macintosh HD:Users:akahles:work:gabi_20120724:NMD_features:merged_all_alternative_events_C3_NMD_counts.cds_types.txt">
      <textFields count="3">
        <textField/>
        <textField/>
        <textField/>
      </textFields>
    </textPr>
  </connection>
</connections>
</file>

<file path=xl/sharedStrings.xml><?xml version="1.0" encoding="utf-8"?>
<sst xmlns="http://schemas.openxmlformats.org/spreadsheetml/2006/main" count="1900" uniqueCount="177">
  <si>
    <t>3101..3200</t>
  </si>
  <si>
    <t>3201..3300</t>
  </si>
  <si>
    <t>3301..3400</t>
  </si>
  <si>
    <t>3401..3500</t>
  </si>
  <si>
    <t>3501..3600</t>
  </si>
  <si>
    <t>3601..3700</t>
  </si>
  <si>
    <t>3701..3800</t>
  </si>
  <si>
    <t>3801..3900</t>
  </si>
  <si>
    <t>3901..4000</t>
  </si>
  <si>
    <t>4001..4100</t>
  </si>
  <si>
    <t>4101..4200</t>
  </si>
  <si>
    <t>4201..4300</t>
  </si>
  <si>
    <t>4301..4400</t>
  </si>
  <si>
    <t>TIS overlap</t>
  </si>
  <si>
    <t>4401..4500</t>
  </si>
  <si>
    <t>4501..4600</t>
  </si>
  <si>
    <t>4601..4700</t>
  </si>
  <si>
    <t>4701..4800</t>
  </si>
  <si>
    <t>4801..4900</t>
  </si>
  <si>
    <t>4901..5000</t>
  </si>
  <si>
    <t>5001..5100</t>
  </si>
  <si>
    <t>5101..5200</t>
  </si>
  <si>
    <t>5201..5300</t>
  </si>
  <si>
    <t>5301..5400</t>
  </si>
  <si>
    <t>5401..5500</t>
  </si>
  <si>
    <t>5501..5600</t>
  </si>
  <si>
    <t>5601..5700</t>
  </si>
  <si>
    <t>5701..5800</t>
  </si>
  <si>
    <t>5801..5900</t>
  </si>
  <si>
    <t>5901..6000</t>
  </si>
  <si>
    <t>6001..6100</t>
  </si>
  <si>
    <t>6101..6200</t>
  </si>
  <si>
    <t>Count</t>
  </si>
  <si>
    <t>6201..6300</t>
  </si>
  <si>
    <t>6301..6400</t>
  </si>
  <si>
    <t>6401..6500</t>
  </si>
  <si>
    <t>6501..6600</t>
  </si>
  <si>
    <t>6601..6700</t>
  </si>
  <si>
    <t>6701..6800</t>
  </si>
  <si>
    <t>6801..6900</t>
  </si>
  <si>
    <t>6901..7000</t>
  </si>
  <si>
    <t>How many events could be mapped?</t>
  </si>
  <si>
    <t>remaining</t>
  </si>
  <si>
    <t>How many significant events could be mapped?</t>
  </si>
  <si>
    <t>CHX</t>
  </si>
  <si>
    <t>TOTAL</t>
    <phoneticPr fontId="5" type="noConversion"/>
  </si>
  <si>
    <t>Percent</t>
    <phoneticPr fontId="5" type="noConversion"/>
  </si>
  <si>
    <t>significant events</t>
  </si>
  <si>
    <t>Analysis for CDS events</t>
  </si>
  <si>
    <t>CHX</t>
    <phoneticPr fontId="5" type="noConversion"/>
  </si>
  <si>
    <t>% of isoforms containing NMD feature</t>
  </si>
  <si>
    <t>intron retention</t>
  </si>
  <si>
    <t>cassette exon</t>
  </si>
  <si>
    <t>alternative 3' splice site</t>
  </si>
  <si>
    <t>alternative 5' splice site</t>
  </si>
  <si>
    <t>no cds annotated</t>
  </si>
  <si>
    <t>event is located outside the representative isoform</t>
  </si>
  <si>
    <t>total number of events</t>
  </si>
  <si>
    <t>event completely intronic</t>
  </si>
  <si>
    <t>event leads to loss of start codon</t>
  </si>
  <si>
    <t>5' UTR</t>
  </si>
  <si>
    <t>3' UTR</t>
  </si>
  <si>
    <t>not mappable</t>
  </si>
  <si>
    <t>CDS type distribution for All NMD</t>
  </si>
  <si>
    <t>Analysis for 5' UTR events</t>
  </si>
  <si>
    <t>uORF &gt; 35 aa</t>
  </si>
  <si>
    <t>uORF &gt; 0 aa</t>
  </si>
  <si>
    <t>PTC &amp; 3' UTR &gt; 347 nts</t>
  </si>
  <si>
    <t>Analysis for 3' UTR events</t>
  </si>
  <si>
    <t xml:space="preserve">splice junction &gt; 50 nts downstream </t>
  </si>
  <si>
    <t>3' UTR &gt; 347 nts</t>
  </si>
  <si>
    <t>Control</t>
  </si>
  <si>
    <t>Δ NMD</t>
  </si>
  <si>
    <t>All NMD</t>
  </si>
  <si>
    <r>
      <t xml:space="preserve">control, </t>
    </r>
    <r>
      <rPr>
        <sz val="10"/>
        <rFont val="Calibri"/>
        <family val="2"/>
      </rPr>
      <t>Δ</t>
    </r>
    <r>
      <rPr>
        <sz val="10"/>
        <rFont val="Verdana"/>
        <family val="2"/>
      </rPr>
      <t xml:space="preserve"> NMD</t>
    </r>
  </si>
  <si>
    <t xml:space="preserve">cds: splice junction &gt; 50 nts downstream </t>
  </si>
  <si>
    <t>cds: PTC and long 3' UTR</t>
  </si>
  <si>
    <t xml:space="preserve">cds: PTC or splice junction &gt; 50 nts downstream </t>
  </si>
  <si>
    <t>5' UTR: uORF</t>
  </si>
  <si>
    <t>5' UTR: uORF &gt; 35 aa</t>
  </si>
  <si>
    <t>5' UTR: uORF overlaps TIS</t>
  </si>
  <si>
    <t>5' UTR: uORF &gt; 35 aa or ov TIS</t>
  </si>
  <si>
    <t>3' UTR: long 3' UTR</t>
  </si>
  <si>
    <t xml:space="preserve">3' UTR: splice junction &gt; 50 nts downstream </t>
  </si>
  <si>
    <t xml:space="preserve">3' UTR: long or splice junction &gt; 50 nts downstream </t>
  </si>
  <si>
    <t>All NMD</t>
    <phoneticPr fontId="5" type="noConversion"/>
  </si>
  <si>
    <t>1,0</t>
  </si>
  <si>
    <t>0,1</t>
  </si>
  <si>
    <t>1,1</t>
  </si>
  <si>
    <t>0,0</t>
  </si>
  <si>
    <t xml:space="preserve"> median</t>
  </si>
  <si>
    <t>mean</t>
  </si>
  <si>
    <t>Range</t>
  </si>
  <si>
    <t>1..100</t>
  </si>
  <si>
    <t>101..200</t>
  </si>
  <si>
    <t>201..300</t>
  </si>
  <si>
    <t>301..400</t>
  </si>
  <si>
    <t>401..500</t>
  </si>
  <si>
    <t>501..600</t>
  </si>
  <si>
    <t>601..700</t>
  </si>
  <si>
    <t>701..800</t>
  </si>
  <si>
    <t>801..900</t>
  </si>
  <si>
    <t>901..1000</t>
  </si>
  <si>
    <t>1001..1100</t>
  </si>
  <si>
    <t>1101..1200</t>
  </si>
  <si>
    <t>1201..1300</t>
  </si>
  <si>
    <t>1301..1400</t>
  </si>
  <si>
    <t>1401..1500</t>
  </si>
  <si>
    <t>1501..1600</t>
  </si>
  <si>
    <t>1601..1700</t>
  </si>
  <si>
    <t>1701..1800</t>
  </si>
  <si>
    <t>Any Isoform</t>
    <phoneticPr fontId="5" type="noConversion"/>
  </si>
  <si>
    <t>1801..1900</t>
  </si>
  <si>
    <t>1901..2000</t>
  </si>
  <si>
    <t>2001..2100</t>
  </si>
  <si>
    <t>2101..2200</t>
  </si>
  <si>
    <t>2201..2300</t>
  </si>
  <si>
    <t>2301..2400</t>
  </si>
  <si>
    <t>2401..2500</t>
  </si>
  <si>
    <t>2501..2600</t>
  </si>
  <si>
    <t>2601..2700</t>
  </si>
  <si>
    <t>2701..2800</t>
  </si>
  <si>
    <t>CDS type distribution for all events</t>
  </si>
  <si>
    <t>type</t>
  </si>
  <si>
    <t>absolute</t>
  </si>
  <si>
    <t>percent</t>
  </si>
  <si>
    <t>cds</t>
  </si>
  <si>
    <t>CDS type distribution for all mappable events</t>
  </si>
  <si>
    <t>CDS type distribution for CHX</t>
  </si>
  <si>
    <t>2801..2900</t>
  </si>
  <si>
    <t>2901..3000</t>
  </si>
  <si>
    <t>3001..3100</t>
  </si>
  <si>
    <t>General information on mapping of alternative splicing events</t>
  </si>
  <si>
    <t xml:space="preserve">Relative positions of AS events within the mRNA </t>
  </si>
  <si>
    <t>Analysis of NMD target feature frequencies</t>
  </si>
  <si>
    <t>Frequency patterns of NMD-eliciting features in different datasets</t>
  </si>
  <si>
    <t>3' UTR length distribution in the different NMD-impaired subsets</t>
  </si>
  <si>
    <t>5' UTR length distribution in the different NMD-impaired subsets</t>
  </si>
  <si>
    <t>Multiple event integration</t>
  </si>
  <si>
    <t>multiple events</t>
  </si>
  <si>
    <t>genes have</t>
  </si>
  <si>
    <t>events</t>
  </si>
  <si>
    <t>total</t>
  </si>
  <si>
    <t>0 genes have been dropped as they allowed &gt; 10000 event combinations</t>
  </si>
  <si>
    <t>0 genes have been dropped as they allowed &gt; 10,000 event combinations</t>
  </si>
  <si>
    <t>3 genes have been dropped as they allowed &gt; 10,000 event combinations</t>
  </si>
  <si>
    <t>event combinations</t>
  </si>
  <si>
    <t>combinations</t>
  </si>
  <si>
    <t>for 117 of 844 possible events/combinations at least 1 event could not be integrated. 727 events/combinations remain.</t>
  </si>
  <si>
    <t>for 742 of 2,199 possible events/combinations at least 1 event could not be integrated. 1,457 events/combinations remain.</t>
  </si>
  <si>
    <t>2 single integration events could be rescued with a combination</t>
  </si>
  <si>
    <t>1 single integration events could be rescued with a combination</t>
  </si>
  <si>
    <t>for 954 of 3379 possible events/combinations at least 1 event could not be integrated. 2425 events/combinations remain.</t>
  </si>
  <si>
    <t>4 single integration events could be rescued with a combination</t>
  </si>
  <si>
    <t>for 1,912 of 7,743 possible events/combinations at least 1 event could not be integrated. 5,831 events/combinations remain.</t>
  </si>
  <si>
    <t>for 2,949 of 8,299 possible events/combinations at least 1 event could not be integrated. 5,350 events/combinations remain.</t>
  </si>
  <si>
    <t>26 single integration events could be rescued with a combination</t>
  </si>
  <si>
    <t>28 single integration events could be rescued with a combination</t>
  </si>
  <si>
    <t>lba1upf3-1</t>
  </si>
  <si>
    <t>lba1upf3-1 + CHX</t>
  </si>
  <si>
    <t>CDS type distribution for lba1upf3-1</t>
  </si>
  <si>
    <t>CDS type distribution for lba1upf3-1 + CHX</t>
  </si>
  <si>
    <t>CDS type distribution for lba1upf3-1 + SM - CHX</t>
  </si>
  <si>
    <t>lba1upf3-1 + SM - CHX</t>
  </si>
  <si>
    <t>Signficant in sample</t>
  </si>
  <si>
    <t>Event type</t>
  </si>
  <si>
    <t>The remaining events could be mapped relative to the cds of the in TAIR 10 annotated, representative transcript model.</t>
  </si>
  <si>
    <t>Supplemental Data. Drechsel et al. (2013). Plant Cell 10.1105/tpc.113.115485</t>
  </si>
  <si>
    <t>Supplemental Dataset 2. Analysis of AS event positions and resulting NMD target features derived from RNA-seq datasets.</t>
  </si>
  <si>
    <t>Further details on data analysis are provided in Supplemental Methods.</t>
  </si>
  <si>
    <r>
      <rPr>
        <b/>
        <sz val="10"/>
        <rFont val="Arial"/>
        <family val="2"/>
      </rPr>
      <t>(A)</t>
    </r>
    <r>
      <rPr>
        <sz val="10"/>
        <rFont val="Arial"/>
        <family val="2"/>
      </rPr>
      <t xml:space="preserve"> General information on mapping of all and the significantly changed alternative splicing events. </t>
    </r>
  </si>
  <si>
    <r>
      <rPr>
        <b/>
        <sz val="10"/>
        <rFont val="Arial"/>
        <family val="2"/>
      </rPr>
      <t>(B)</t>
    </r>
    <r>
      <rPr>
        <sz val="10"/>
        <rFont val="Arial"/>
        <family val="2"/>
      </rPr>
      <t xml:space="preserve"> AS event positions relative to the cds of the representative transcript model annotated in TAIR10 for all AS events and those significantly changed in the different samples. Subsets as described in Figure 3B.</t>
    </r>
  </si>
  <si>
    <r>
      <rPr>
        <b/>
        <sz val="10"/>
        <rFont val="Arial"/>
        <family val="2"/>
      </rPr>
      <t>(D)</t>
    </r>
    <r>
      <rPr>
        <sz val="10"/>
        <rFont val="Arial"/>
        <family val="2"/>
      </rPr>
      <t xml:space="preserve"> Frequency patterns of NMD-eliciting features in different datasets. Occurrence of NMD features described in </t>
    </r>
    <r>
      <rPr>
        <b/>
        <sz val="10"/>
        <rFont val="Arial"/>
        <family val="2"/>
      </rPr>
      <t>(C)</t>
    </r>
    <r>
      <rPr>
        <sz val="10"/>
        <rFont val="Arial"/>
        <family val="2"/>
      </rPr>
      <t xml:space="preserve"> were analyzed considering the following categories: splicing variant assigned to the control, but not to the NMD impairment has NMD feature (1,0), splicing variant assigned to the NMD impairment, but not to the control has NMD feature (0,1), both splicing variants have NMD feature (1,1), and none splicing variant has NMD feature (0,0).</t>
    </r>
  </si>
  <si>
    <r>
      <rPr>
        <b/>
        <sz val="10"/>
        <rFont val="Arial"/>
        <family val="2"/>
      </rPr>
      <t>(E)</t>
    </r>
    <r>
      <rPr>
        <sz val="10"/>
        <rFont val="Arial"/>
        <family val="2"/>
      </rPr>
      <t xml:space="preserve"> 3’ UTR length distribution for transcripts assigned to the control or NMD-impaired samples for the indicated subsets. Assignments of two splicing variants for each event as described in </t>
    </r>
    <r>
      <rPr>
        <b/>
        <sz val="10"/>
        <rFont val="Arial"/>
        <family val="2"/>
      </rPr>
      <t>(C)</t>
    </r>
    <r>
      <rPr>
        <sz val="10"/>
        <rFont val="Arial"/>
        <family val="2"/>
      </rPr>
      <t>.</t>
    </r>
  </si>
  <si>
    <r>
      <rPr>
        <b/>
        <sz val="10"/>
        <rFont val="Arial"/>
        <family val="2"/>
      </rPr>
      <t>(F)</t>
    </r>
    <r>
      <rPr>
        <sz val="10"/>
        <rFont val="Arial"/>
        <family val="2"/>
      </rPr>
      <t xml:space="preserve"> 5’ UTR length distribution for transcripts assigned to the control or NMD-impaired samples for the indicated subsets. Assignments of two splicing variants for each event as described in</t>
    </r>
    <r>
      <rPr>
        <b/>
        <sz val="10"/>
        <rFont val="Arial"/>
        <family val="2"/>
      </rPr>
      <t xml:space="preserve"> (C)</t>
    </r>
    <r>
      <rPr>
        <sz val="10"/>
        <rFont val="Arial"/>
        <family val="2"/>
      </rPr>
      <t>.</t>
    </r>
  </si>
  <si>
    <r>
      <rPr>
        <b/>
        <sz val="10"/>
        <rFont val="Arial"/>
        <family val="2"/>
      </rPr>
      <t>(G)</t>
    </r>
    <r>
      <rPr>
        <sz val="10"/>
        <rFont val="Arial"/>
        <family val="2"/>
      </rPr>
      <t xml:space="preserve"> Numbers of genes containing single or multiple significantly changed AS events for the indicated subsets. For the genes with multiple events, transcripts with all possible combinations were assembled and analyzed for the rescue of a PTC introduced by a single event.</t>
    </r>
  </si>
  <si>
    <r>
      <rPr>
        <b/>
        <sz val="10"/>
        <rFont val="Arial"/>
        <family val="2"/>
      </rPr>
      <t>(C)</t>
    </r>
    <r>
      <rPr>
        <sz val="10"/>
        <rFont val="Arial"/>
        <family val="2"/>
      </rPr>
      <t xml:space="preserve"> Analysis of NMD target feature frequencies for the AS events significantly changed in the indicated samples. For each AS event and dependent on the direction of the AS ratio change, one of the two corresponding splicing variants was assigned to the control sample (WT or Mock treatment), whereas the other was assigned to the NMD-impaired sample (“Δ NMD”). This splicing variant assignment then allowed counting how many of those contained classical NMD features, separately analyzing events mapping to the 5’ UTR, cds, and 3’ UTR. NMD feature inspection included upstream open reading frames (uORFs), translation initiation site (TIS) overlapping uORFs, occurrence of PTCs leading to 3’ UTRs &gt; 347 nts, splice junctions more than 50 nts downstream of a stop codon, and PTC-independent, long 3’ UTRs &gt; 347 nts.</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</si>
</sst>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Verdana"/>
    </font>
    <font>
      <b/>
      <sz val="10"/>
      <name val="Verdana"/>
      <family val="2"/>
    </font>
    <font>
      <b/>
      <sz val="10"/>
      <name val="Verdana"/>
      <family val="2"/>
    </font>
    <font>
      <b/>
      <i/>
      <sz val="10"/>
      <name val="Verdana"/>
      <family val="2"/>
    </font>
    <font>
      <b/>
      <sz val="10"/>
      <name val="Verdana"/>
      <family val="2"/>
    </font>
    <font>
      <sz val="8"/>
      <name val="Verdana"/>
      <family val="2"/>
    </font>
    <font>
      <i/>
      <sz val="10"/>
      <name val="Verdana"/>
      <family val="2"/>
    </font>
    <font>
      <u/>
      <sz val="10"/>
      <color indexed="12"/>
      <name val="Verdana"/>
      <family val="2"/>
    </font>
    <font>
      <u/>
      <sz val="10"/>
      <color indexed="20"/>
      <name val="Verdana"/>
      <family val="2"/>
    </font>
    <font>
      <sz val="10"/>
      <name val="Verdana"/>
      <family val="2"/>
    </font>
    <font>
      <sz val="10"/>
      <name val="Calibri"/>
      <family val="2"/>
    </font>
    <font>
      <b/>
      <i/>
      <sz val="10"/>
      <name val="Arial"/>
      <family val="2"/>
    </font>
    <font>
      <sz val="10"/>
      <name val="Arial"/>
      <family val="2"/>
    </font>
    <font>
      <b/>
      <sz val="10"/>
      <name val="Arial"/>
      <family val="2"/>
    </font>
    <font>
      <sz val="10"/>
      <name val="Verdana"/>
      <family val="2"/>
    </font>
    <font>
      <b/>
      <sz val="10"/>
      <color rgb="FF000000"/>
      <name val="Arial"/>
      <family val="2"/>
    </font>
    <font>
      <b/>
      <i/>
      <sz val="10"/>
      <color rgb="FF000000"/>
      <name val="Arial"/>
      <family val="2"/>
    </font>
    <font>
      <sz val="10"/>
      <color rgb="FF000000"/>
      <name val="Arial"/>
      <family val="2"/>
    </font>
    <font>
      <i/>
      <sz val="10"/>
      <name val="Verdana"/>
      <family val="2"/>
    </font>
    <font>
      <b/>
      <i/>
      <sz val="10"/>
      <name val="Verdana"/>
      <family val="2"/>
    </font>
    <font>
      <b/>
      <sz val="10"/>
      <name val="Verdana"/>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s>
  <borders count="17">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bottom style="thin">
        <color auto="1"/>
      </bottom>
      <diagonal/>
    </border>
    <border>
      <left style="thin">
        <color auto="1"/>
      </left>
      <right/>
      <top/>
      <bottom/>
      <diagonal/>
    </border>
    <border>
      <left/>
      <right/>
      <top/>
      <bottom style="double">
        <color indexed="64"/>
      </bottom>
      <diagonal/>
    </border>
    <border>
      <left/>
      <right/>
      <top style="double">
        <color indexed="64"/>
      </top>
      <bottom/>
      <diagonal/>
    </border>
  </borders>
  <cellStyleXfs count="1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4"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08">
    <xf numFmtId="0" fontId="0" fillId="0" borderId="0" xfId="0"/>
    <xf numFmtId="0" fontId="0" fillId="0" borderId="1" xfId="0" applyBorder="1"/>
    <xf numFmtId="0" fontId="0" fillId="0" borderId="2" xfId="0" applyBorder="1"/>
    <xf numFmtId="0" fontId="0" fillId="0" borderId="3" xfId="0" applyBorder="1"/>
    <xf numFmtId="0" fontId="0" fillId="0" borderId="8" xfId="0" applyBorder="1"/>
    <xf numFmtId="0" fontId="0" fillId="0" borderId="9" xfId="0" applyBorder="1"/>
    <xf numFmtId="0" fontId="0" fillId="0" borderId="7" xfId="0" applyFill="1" applyBorder="1"/>
    <xf numFmtId="0" fontId="0" fillId="0" borderId="4" xfId="0" applyFill="1" applyBorder="1"/>
    <xf numFmtId="0" fontId="0" fillId="0" borderId="5" xfId="0" applyBorder="1"/>
    <xf numFmtId="0" fontId="0" fillId="0" borderId="11" xfId="0" applyBorder="1"/>
    <xf numFmtId="0" fontId="0" fillId="0" borderId="12" xfId="0" applyBorder="1"/>
    <xf numFmtId="0" fontId="4" fillId="2" borderId="0" xfId="0" applyFont="1" applyFill="1"/>
    <xf numFmtId="0" fontId="0" fillId="0" borderId="4" xfId="0" applyBorder="1"/>
    <xf numFmtId="0" fontId="0" fillId="0" borderId="13" xfId="0" applyBorder="1"/>
    <xf numFmtId="0" fontId="2" fillId="0" borderId="0" xfId="0" applyFont="1"/>
    <xf numFmtId="0" fontId="0" fillId="0" borderId="14" xfId="0" applyBorder="1"/>
    <xf numFmtId="0" fontId="3" fillId="0" borderId="13" xfId="0" applyFont="1" applyBorder="1"/>
    <xf numFmtId="0" fontId="6" fillId="0" borderId="4" xfId="0" applyFont="1" applyBorder="1"/>
    <xf numFmtId="0" fontId="6" fillId="0" borderId="5" xfId="0" applyFont="1" applyBorder="1"/>
    <xf numFmtId="0" fontId="2" fillId="3" borderId="0" xfId="0" applyFont="1" applyFill="1"/>
    <xf numFmtId="0" fontId="0" fillId="3" borderId="0" xfId="0" applyFill="1"/>
    <xf numFmtId="0" fontId="0" fillId="0" borderId="0" xfId="0" applyBorder="1"/>
    <xf numFmtId="0" fontId="0" fillId="2" borderId="2" xfId="0" applyFill="1" applyBorder="1"/>
    <xf numFmtId="0" fontId="0" fillId="2" borderId="3" xfId="0" applyFill="1" applyBorder="1"/>
    <xf numFmtId="0" fontId="1" fillId="3" borderId="0" xfId="0" applyFont="1" applyFill="1"/>
    <xf numFmtId="0" fontId="0" fillId="0" borderId="0" xfId="0" applyFill="1" applyBorder="1"/>
    <xf numFmtId="2" fontId="0" fillId="3" borderId="0" xfId="0" applyNumberFormat="1" applyFill="1"/>
    <xf numFmtId="2" fontId="0" fillId="0" borderId="0" xfId="0" applyNumberFormat="1"/>
    <xf numFmtId="2" fontId="6" fillId="0" borderId="6" xfId="0" applyNumberFormat="1" applyFont="1" applyBorder="1"/>
    <xf numFmtId="2" fontId="0" fillId="0" borderId="0" xfId="0" applyNumberFormat="1" applyBorder="1"/>
    <xf numFmtId="10" fontId="0" fillId="0" borderId="0" xfId="0" applyNumberFormat="1"/>
    <xf numFmtId="2" fontId="0" fillId="0" borderId="3" xfId="3" applyNumberFormat="1" applyFont="1" applyBorder="1"/>
    <xf numFmtId="2" fontId="0" fillId="0" borderId="9" xfId="3" applyNumberFormat="1" applyFont="1" applyBorder="1"/>
    <xf numFmtId="0" fontId="9" fillId="0" borderId="1" xfId="0" applyFont="1" applyBorder="1"/>
    <xf numFmtId="0" fontId="9" fillId="0" borderId="10" xfId="0" applyFont="1" applyBorder="1"/>
    <xf numFmtId="0" fontId="1" fillId="0" borderId="5" xfId="0" applyFont="1" applyBorder="1" applyAlignment="1">
      <alignment horizontal="center" vertical="center" wrapText="1"/>
    </xf>
    <xf numFmtId="0" fontId="2" fillId="0" borderId="6" xfId="0" applyFont="1" applyBorder="1" applyAlignment="1">
      <alignment horizontal="center" vertical="center"/>
    </xf>
    <xf numFmtId="0" fontId="0" fillId="0" borderId="0" xfId="0" applyAlignment="1">
      <alignment horizontal="center" vertical="center"/>
    </xf>
    <xf numFmtId="0" fontId="1" fillId="0" borderId="4" xfId="0" applyFont="1" applyBorder="1" applyAlignment="1">
      <alignment horizontal="left" vertical="center"/>
    </xf>
    <xf numFmtId="2" fontId="0" fillId="0" borderId="8" xfId="0" applyNumberFormat="1" applyBorder="1"/>
    <xf numFmtId="2" fontId="0" fillId="0" borderId="9" xfId="0" applyNumberFormat="1" applyBorder="1"/>
    <xf numFmtId="0" fontId="9" fillId="0" borderId="7" xfId="0" applyFont="1" applyBorder="1"/>
    <xf numFmtId="0" fontId="11" fillId="2" borderId="0" xfId="0" applyFont="1" applyFill="1"/>
    <xf numFmtId="0" fontId="12" fillId="2" borderId="0" xfId="0" applyFont="1" applyFill="1"/>
    <xf numFmtId="0" fontId="12" fillId="0" borderId="0" xfId="0" applyFont="1"/>
    <xf numFmtId="0" fontId="13" fillId="2" borderId="0" xfId="0" applyFont="1" applyFill="1"/>
    <xf numFmtId="0" fontId="13" fillId="0" borderId="0" xfId="0" applyFont="1"/>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2" borderId="1" xfId="0" applyFont="1" applyFill="1" applyBorder="1"/>
    <xf numFmtId="0" fontId="1" fillId="3" borderId="0" xfId="0" applyFont="1" applyFill="1" applyAlignment="1">
      <alignment horizontal="center" vertical="center"/>
    </xf>
    <xf numFmtId="0" fontId="1" fillId="2" borderId="0" xfId="0" applyFont="1" applyFill="1"/>
    <xf numFmtId="0" fontId="0" fillId="0" borderId="0" xfId="0" applyNumberFormat="1"/>
    <xf numFmtId="0" fontId="2" fillId="2" borderId="0" xfId="0" applyNumberFormat="1" applyFont="1" applyFill="1"/>
    <xf numFmtId="0" fontId="1" fillId="0" borderId="0" xfId="0" applyNumberFormat="1" applyFont="1"/>
    <xf numFmtId="0" fontId="3" fillId="0" borderId="0" xfId="0" applyNumberFormat="1" applyFont="1"/>
    <xf numFmtId="0" fontId="1" fillId="2" borderId="0" xfId="0" applyNumberFormat="1" applyFont="1" applyFill="1"/>
    <xf numFmtId="2" fontId="2" fillId="2" borderId="0" xfId="0" applyNumberFormat="1" applyFont="1" applyFill="1"/>
    <xf numFmtId="0" fontId="1" fillId="0" borderId="13" xfId="0" applyFont="1" applyBorder="1"/>
    <xf numFmtId="2" fontId="4" fillId="2" borderId="0" xfId="0" applyNumberFormat="1" applyFont="1" applyFill="1"/>
    <xf numFmtId="2" fontId="0" fillId="0" borderId="13" xfId="0" applyNumberFormat="1" applyBorder="1"/>
    <xf numFmtId="0" fontId="0" fillId="0" borderId="2" xfId="0" applyFill="1" applyBorder="1"/>
    <xf numFmtId="0" fontId="0" fillId="0" borderId="3" xfId="0" applyFill="1" applyBorder="1"/>
    <xf numFmtId="0" fontId="0" fillId="0" borderId="0" xfId="0"/>
    <xf numFmtId="3" fontId="13" fillId="0" borderId="0" xfId="0" applyNumberFormat="1" applyFont="1"/>
    <xf numFmtId="0" fontId="0" fillId="0" borderId="0" xfId="0"/>
    <xf numFmtId="0" fontId="13" fillId="0" borderId="0" xfId="0" applyFont="1"/>
    <xf numFmtId="0" fontId="0" fillId="0" borderId="0" xfId="0"/>
    <xf numFmtId="3" fontId="13" fillId="0" borderId="0" xfId="0" applyNumberFormat="1" applyFont="1"/>
    <xf numFmtId="0" fontId="0" fillId="0" borderId="0" xfId="0"/>
    <xf numFmtId="3" fontId="13" fillId="0" borderId="0" xfId="0" applyNumberFormat="1" applyFont="1"/>
    <xf numFmtId="0" fontId="0" fillId="0" borderId="0" xfId="0"/>
    <xf numFmtId="3" fontId="13" fillId="0" borderId="0" xfId="0" applyNumberFormat="1" applyFont="1"/>
    <xf numFmtId="3" fontId="13" fillId="0" borderId="0" xfId="0" applyNumberFormat="1" applyFont="1"/>
    <xf numFmtId="0" fontId="13" fillId="4" borderId="0" xfId="0" applyFont="1" applyFill="1"/>
    <xf numFmtId="0" fontId="15" fillId="0" borderId="0" xfId="0" applyFont="1" applyAlignment="1">
      <alignment vertical="center"/>
    </xf>
    <xf numFmtId="0" fontId="16" fillId="4" borderId="0" xfId="0" applyFont="1" applyFill="1" applyAlignment="1">
      <alignment vertical="center"/>
    </xf>
    <xf numFmtId="0" fontId="15" fillId="4" borderId="0" xfId="0" applyFont="1" applyFill="1" applyAlignment="1">
      <alignment vertical="center"/>
    </xf>
    <xf numFmtId="0" fontId="12" fillId="0" borderId="15" xfId="0" applyFont="1" applyBorder="1"/>
    <xf numFmtId="0" fontId="15" fillId="0" borderId="15" xfId="0" applyFont="1" applyBorder="1" applyAlignment="1">
      <alignment vertical="center"/>
    </xf>
    <xf numFmtId="0" fontId="12" fillId="0" borderId="0" xfId="0" applyFont="1" applyBorder="1"/>
    <xf numFmtId="0" fontId="17" fillId="0" borderId="0" xfId="0" applyFont="1" applyAlignment="1">
      <alignment vertical="center"/>
    </xf>
    <xf numFmtId="3" fontId="17" fillId="0" borderId="0" xfId="0" applyNumberFormat="1" applyFont="1" applyAlignment="1">
      <alignment vertical="center"/>
    </xf>
    <xf numFmtId="0" fontId="17" fillId="0" borderId="15" xfId="0" applyFont="1" applyBorder="1" applyAlignment="1">
      <alignment vertical="center"/>
    </xf>
    <xf numFmtId="0" fontId="12" fillId="0" borderId="0" xfId="0" applyFont="1" applyAlignment="1">
      <alignment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Border="1" applyAlignment="1">
      <alignment vertical="center"/>
    </xf>
    <xf numFmtId="0" fontId="17" fillId="0" borderId="16" xfId="0" applyFont="1" applyBorder="1" applyAlignment="1">
      <alignment vertical="center" wrapText="1"/>
    </xf>
    <xf numFmtId="0" fontId="15" fillId="0" borderId="0" xfId="0" applyFont="1" applyBorder="1" applyAlignment="1">
      <alignment vertical="center" wrapText="1"/>
    </xf>
    <xf numFmtId="0" fontId="18" fillId="0" borderId="1" xfId="0" applyFont="1" applyBorder="1"/>
    <xf numFmtId="0" fontId="19" fillId="3" borderId="0" xfId="0" applyFont="1" applyFill="1"/>
    <xf numFmtId="0" fontId="19" fillId="3" borderId="0" xfId="0" applyFont="1" applyFill="1" applyAlignment="1">
      <alignment horizontal="center" vertical="center"/>
    </xf>
    <xf numFmtId="0" fontId="19" fillId="2" borderId="0" xfId="0" applyNumberFormat="1" applyFont="1" applyFill="1"/>
    <xf numFmtId="0" fontId="19" fillId="2" borderId="0" xfId="0" applyFont="1" applyFill="1"/>
    <xf numFmtId="0" fontId="20" fillId="0" borderId="13" xfId="0" applyFont="1" applyBorder="1"/>
    <xf numFmtId="0" fontId="14" fillId="2" borderId="0" xfId="0" applyFont="1" applyFill="1"/>
    <xf numFmtId="0" fontId="0" fillId="0" borderId="7" xfId="0" applyFont="1" applyBorder="1"/>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6" fillId="4" borderId="0" xfId="0" applyFont="1" applyFill="1" applyAlignment="1">
      <alignment horizontal="left" vertical="center"/>
    </xf>
    <xf numFmtId="0" fontId="15" fillId="4" borderId="0" xfId="0" applyFont="1" applyFill="1" applyAlignment="1">
      <alignment horizontal="left" vertical="center"/>
    </xf>
    <xf numFmtId="0" fontId="17" fillId="0" borderId="0" xfId="0" applyFont="1" applyAlignment="1">
      <alignment horizontal="left" vertical="center" wrapText="1"/>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cellXfs>
  <cellStyles count="17">
    <cellStyle name="Followed Hyperlink" xfId="2" builtinId="9" hidden="1"/>
    <cellStyle name="Followed Hyperlink" xfId="6"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6" builtinId="9" hidden="1"/>
    <cellStyle name="Hyperlink" xfId="1" builtinId="8" hidden="1"/>
    <cellStyle name="Hyperlink" xfId="5" builtinId="8" hidden="1"/>
    <cellStyle name="Hyperlink" xfId="8" builtinId="8" hidden="1"/>
    <cellStyle name="Hyperlink" xfId="4" builtinId="8" hidden="1"/>
    <cellStyle name="Hyperlink" xfId="10" builtinId="8" hidden="1"/>
    <cellStyle name="Hyperlink" xfId="12" builtinId="8" hidden="1"/>
    <cellStyle name="Hyperlink" xfId="14" builtinId="8" hidden="1"/>
    <cellStyle name="Normal" xfId="0" builtinId="0"/>
    <cellStyle name="Percent" xfId="3" builtinId="5"/>
    <cellStyle name="Percent 2" xfId="7"/>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de-DE"/>
            </a:pPr>
            <a:r>
              <a:rPr lang="de-DE"/>
              <a:t>Localisation of AS events within the cds</a:t>
            </a:r>
          </a:p>
        </c:rich>
      </c:tx>
      <c:overlay val="0"/>
    </c:title>
    <c:autoTitleDeleted val="0"/>
    <c:plotArea>
      <c:layout/>
      <c:barChart>
        <c:barDir val="col"/>
        <c:grouping val="clustered"/>
        <c:varyColors val="0"/>
        <c:ser>
          <c:idx val="0"/>
          <c:order val="0"/>
          <c:tx>
            <c:v>all AS events</c:v>
          </c:tx>
          <c:invertIfNegative val="0"/>
          <c:cat>
            <c:strRef>
              <c:f>'(B) Cds types'!$A$46:$A$49</c:f>
              <c:strCache>
                <c:ptCount val="4"/>
                <c:pt idx="0">
                  <c:v>5' UTR</c:v>
                </c:pt>
                <c:pt idx="1">
                  <c:v>cds</c:v>
                </c:pt>
                <c:pt idx="2">
                  <c:v>3' UTR</c:v>
                </c:pt>
                <c:pt idx="3">
                  <c:v>not mappable</c:v>
                </c:pt>
              </c:strCache>
            </c:strRef>
          </c:cat>
          <c:val>
            <c:numRef>
              <c:f>'(B) Cds types'!$C$6:$C$9</c:f>
              <c:numCache>
                <c:formatCode>0.00</c:formatCode>
                <c:ptCount val="4"/>
                <c:pt idx="0">
                  <c:v>10.652912679858282</c:v>
                </c:pt>
                <c:pt idx="1">
                  <c:v>75.401894386734469</c:v>
                </c:pt>
                <c:pt idx="2">
                  <c:v>4.109324913836736</c:v>
                </c:pt>
                <c:pt idx="3">
                  <c:v>9.8358680195705102</c:v>
                </c:pt>
              </c:numCache>
            </c:numRef>
          </c:val>
        </c:ser>
        <c:ser>
          <c:idx val="1"/>
          <c:order val="1"/>
          <c:tx>
            <c:v>lba1upf3-1 +CHX</c:v>
          </c:tx>
          <c:invertIfNegative val="0"/>
          <c:cat>
            <c:strRef>
              <c:f>'(B) Cds types'!$A$46:$A$49</c:f>
              <c:strCache>
                <c:ptCount val="4"/>
                <c:pt idx="0">
                  <c:v>5' UTR</c:v>
                </c:pt>
                <c:pt idx="1">
                  <c:v>cds</c:v>
                </c:pt>
                <c:pt idx="2">
                  <c:v>3' UTR</c:v>
                </c:pt>
                <c:pt idx="3">
                  <c:v>not mappable</c:v>
                </c:pt>
              </c:strCache>
            </c:strRef>
          </c:cat>
          <c:val>
            <c:numRef>
              <c:f>'(B) Cds types'!$C$38:$C$41</c:f>
              <c:numCache>
                <c:formatCode>0.00</c:formatCode>
                <c:ptCount val="4"/>
                <c:pt idx="0">
                  <c:v>3.1201248049921997</c:v>
                </c:pt>
                <c:pt idx="1">
                  <c:v>82.839313572542906</c:v>
                </c:pt>
                <c:pt idx="2">
                  <c:v>1.87207488299532</c:v>
                </c:pt>
                <c:pt idx="3">
                  <c:v>12.168486739469579</c:v>
                </c:pt>
              </c:numCache>
            </c:numRef>
          </c:val>
        </c:ser>
        <c:ser>
          <c:idx val="2"/>
          <c:order val="2"/>
          <c:tx>
            <c:v>lba1upf3-1 +SM -CHX</c:v>
          </c:tx>
          <c:invertIfNegative val="0"/>
          <c:cat>
            <c:strRef>
              <c:f>'(B) Cds types'!$A$46:$A$49</c:f>
              <c:strCache>
                <c:ptCount val="4"/>
                <c:pt idx="0">
                  <c:v>5' UTR</c:v>
                </c:pt>
                <c:pt idx="1">
                  <c:v>cds</c:v>
                </c:pt>
                <c:pt idx="2">
                  <c:v>3' UTR</c:v>
                </c:pt>
                <c:pt idx="3">
                  <c:v>not mappable</c:v>
                </c:pt>
              </c:strCache>
            </c:strRef>
          </c:cat>
          <c:val>
            <c:numRef>
              <c:f>'(B) Cds types'!$C$46:$C$49</c:f>
              <c:numCache>
                <c:formatCode>0.00</c:formatCode>
                <c:ptCount val="4"/>
                <c:pt idx="0">
                  <c:v>4.0617384240454912</c:v>
                </c:pt>
                <c:pt idx="1">
                  <c:v>84.646628757108047</c:v>
                </c:pt>
                <c:pt idx="2">
                  <c:v>1.4622258326563771</c:v>
                </c:pt>
                <c:pt idx="3">
                  <c:v>9.8294069861900901</c:v>
                </c:pt>
              </c:numCache>
            </c:numRef>
          </c:val>
        </c:ser>
        <c:ser>
          <c:idx val="3"/>
          <c:order val="3"/>
          <c:tx>
            <c:v>all NMD</c:v>
          </c:tx>
          <c:invertIfNegative val="0"/>
          <c:cat>
            <c:strRef>
              <c:f>'(B) Cds types'!$A$46:$A$49</c:f>
              <c:strCache>
                <c:ptCount val="4"/>
                <c:pt idx="0">
                  <c:v>5' UTR</c:v>
                </c:pt>
                <c:pt idx="1">
                  <c:v>cds</c:v>
                </c:pt>
                <c:pt idx="2">
                  <c:v>3' UTR</c:v>
                </c:pt>
                <c:pt idx="3">
                  <c:v>not mappable</c:v>
                </c:pt>
              </c:strCache>
            </c:strRef>
          </c:cat>
          <c:val>
            <c:numRef>
              <c:f>'(B) Cds types'!$C$54:$C$57</c:f>
              <c:numCache>
                <c:formatCode>0.00</c:formatCode>
                <c:ptCount val="4"/>
                <c:pt idx="0">
                  <c:v>3.7393162393162394</c:v>
                </c:pt>
                <c:pt idx="1">
                  <c:v>84.027777777777786</c:v>
                </c:pt>
                <c:pt idx="2">
                  <c:v>1.6025641025641024</c:v>
                </c:pt>
                <c:pt idx="3">
                  <c:v>10.630341880341881</c:v>
                </c:pt>
              </c:numCache>
            </c:numRef>
          </c:val>
        </c:ser>
        <c:dLbls>
          <c:showLegendKey val="0"/>
          <c:showVal val="0"/>
          <c:showCatName val="0"/>
          <c:showSerName val="0"/>
          <c:showPercent val="0"/>
          <c:showBubbleSize val="0"/>
        </c:dLbls>
        <c:gapWidth val="150"/>
        <c:axId val="40638720"/>
        <c:axId val="40682624"/>
      </c:barChart>
      <c:catAx>
        <c:axId val="40638720"/>
        <c:scaling>
          <c:orientation val="minMax"/>
        </c:scaling>
        <c:delete val="0"/>
        <c:axPos val="b"/>
        <c:title>
          <c:tx>
            <c:rich>
              <a:bodyPr/>
              <a:lstStyle/>
              <a:p>
                <a:pPr>
                  <a:defRPr/>
                </a:pPr>
                <a:r>
                  <a:rPr lang="en-US"/>
                  <a:t>AS event position within mRNA</a:t>
                </a:r>
              </a:p>
            </c:rich>
          </c:tx>
          <c:overlay val="0"/>
        </c:title>
        <c:majorTickMark val="none"/>
        <c:minorTickMark val="none"/>
        <c:tickLblPos val="nextTo"/>
        <c:txPr>
          <a:bodyPr/>
          <a:lstStyle/>
          <a:p>
            <a:pPr>
              <a:defRPr lang="de-DE"/>
            </a:pPr>
            <a:endParaRPr lang="en-US"/>
          </a:p>
        </c:txPr>
        <c:crossAx val="40682624"/>
        <c:crosses val="autoZero"/>
        <c:auto val="1"/>
        <c:lblAlgn val="ctr"/>
        <c:lblOffset val="100"/>
        <c:noMultiLvlLbl val="0"/>
      </c:catAx>
      <c:valAx>
        <c:axId val="40682624"/>
        <c:scaling>
          <c:orientation val="minMax"/>
        </c:scaling>
        <c:delete val="0"/>
        <c:axPos val="l"/>
        <c:majorGridlines/>
        <c:title>
          <c:tx>
            <c:rich>
              <a:bodyPr rot="-5400000" vert="horz"/>
              <a:lstStyle/>
              <a:p>
                <a:pPr>
                  <a:defRPr lang="de-DE"/>
                </a:pPr>
                <a:r>
                  <a:rPr lang="de-DE"/>
                  <a:t>Distribution in %</a:t>
                </a:r>
              </a:p>
            </c:rich>
          </c:tx>
          <c:overlay val="0"/>
        </c:title>
        <c:numFmt formatCode="#,##0" sourceLinked="0"/>
        <c:majorTickMark val="none"/>
        <c:minorTickMark val="none"/>
        <c:tickLblPos val="nextTo"/>
        <c:txPr>
          <a:bodyPr/>
          <a:lstStyle/>
          <a:p>
            <a:pPr>
              <a:defRPr lang="de-DE"/>
            </a:pPr>
            <a:endParaRPr lang="en-US"/>
          </a:p>
        </c:txPr>
        <c:crossAx val="40638720"/>
        <c:crosses val="autoZero"/>
        <c:crossBetween val="between"/>
      </c:valAx>
    </c:plotArea>
    <c:legend>
      <c:legendPos val="r"/>
      <c:layout>
        <c:manualLayout>
          <c:xMode val="edge"/>
          <c:yMode val="edge"/>
          <c:x val="0.71472309711286097"/>
          <c:y val="0.37180154564012802"/>
          <c:w val="0.26861023622047198"/>
          <c:h val="0.33486876640419999"/>
        </c:manualLayout>
      </c:layout>
      <c:overlay val="0"/>
      <c:txPr>
        <a:bodyPr/>
        <a:lstStyle/>
        <a:p>
          <a:pPr>
            <a:defRPr lang="de-DE"/>
          </a:pPr>
          <a:endParaRPr lang="en-US"/>
        </a:p>
      </c:txPr>
    </c:legend>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'(F) 5''UTR distribution'!$A$28</c:f>
              <c:strCache>
                <c:ptCount val="1"/>
                <c:pt idx="0">
                  <c:v>Control</c:v>
                </c:pt>
              </c:strCache>
            </c:strRef>
          </c:tx>
          <c:invertIfNegative val="0"/>
          <c:val>
            <c:numRef>
              <c:f>'(F) 5''UTR distribution'!$B$30:$AB$30</c:f>
              <c:numCache>
                <c:formatCode>0.00</c:formatCode>
                <c:ptCount val="27"/>
                <c:pt idx="0" formatCode="General">
                  <c:v>540</c:v>
                </c:pt>
                <c:pt idx="1">
                  <c:v>349</c:v>
                </c:pt>
                <c:pt idx="2" formatCode="General">
                  <c:v>90</c:v>
                </c:pt>
                <c:pt idx="3">
                  <c:v>48</c:v>
                </c:pt>
                <c:pt idx="4" formatCode="General">
                  <c:v>12</c:v>
                </c:pt>
                <c:pt idx="5" formatCode="General">
                  <c:v>2</c:v>
                </c:pt>
                <c:pt idx="6" formatCode="General">
                  <c:v>5</c:v>
                </c:pt>
                <c:pt idx="7" formatCode="General">
                  <c:v>0</c:v>
                </c:pt>
                <c:pt idx="8" formatCode="General">
                  <c:v>0</c:v>
                </c:pt>
                <c:pt idx="9" formatCode="General">
                  <c:v>0</c:v>
                </c:pt>
                <c:pt idx="10" formatCode="General">
                  <c:v>2</c:v>
                </c:pt>
                <c:pt idx="11" formatCode="General">
                  <c:v>1</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numCache>
            </c:numRef>
          </c:val>
        </c:ser>
        <c:ser>
          <c:idx val="1"/>
          <c:order val="1"/>
          <c:tx>
            <c:strRef>
              <c:f>'(F) 5''UTR distribution'!$A$31</c:f>
              <c:strCache>
                <c:ptCount val="1"/>
                <c:pt idx="0">
                  <c:v>Δ NMD</c:v>
                </c:pt>
              </c:strCache>
            </c:strRef>
          </c:tx>
          <c:invertIfNegative val="0"/>
          <c:val>
            <c:numRef>
              <c:f>'(F) 5''UTR distribution'!$B$33:$AB$33</c:f>
              <c:numCache>
                <c:formatCode>0.00</c:formatCode>
                <c:ptCount val="27"/>
                <c:pt idx="0" formatCode="General">
                  <c:v>530</c:v>
                </c:pt>
                <c:pt idx="1">
                  <c:v>346</c:v>
                </c:pt>
                <c:pt idx="2" formatCode="General">
                  <c:v>92</c:v>
                </c:pt>
                <c:pt idx="3">
                  <c:v>51</c:v>
                </c:pt>
                <c:pt idx="4" formatCode="General">
                  <c:v>16</c:v>
                </c:pt>
                <c:pt idx="5" formatCode="General">
                  <c:v>7</c:v>
                </c:pt>
                <c:pt idx="6" formatCode="General">
                  <c:v>4</c:v>
                </c:pt>
                <c:pt idx="7" formatCode="General">
                  <c:v>0</c:v>
                </c:pt>
                <c:pt idx="8" formatCode="General">
                  <c:v>0</c:v>
                </c:pt>
                <c:pt idx="9" formatCode="General">
                  <c:v>0</c:v>
                </c:pt>
                <c:pt idx="10" formatCode="General">
                  <c:v>1</c:v>
                </c:pt>
                <c:pt idx="11" formatCode="General">
                  <c:v>0</c:v>
                </c:pt>
                <c:pt idx="12" formatCode="General">
                  <c:v>0</c:v>
                </c:pt>
                <c:pt idx="13" formatCode="General">
                  <c:v>0</c:v>
                </c:pt>
                <c:pt idx="14" formatCode="General">
                  <c:v>1</c:v>
                </c:pt>
                <c:pt idx="15" formatCode="General">
                  <c:v>0</c:v>
                </c:pt>
                <c:pt idx="16" formatCode="General">
                  <c:v>0</c:v>
                </c:pt>
                <c:pt idx="17" formatCode="General">
                  <c:v>0</c:v>
                </c:pt>
                <c:pt idx="18" formatCode="General">
                  <c:v>0</c:v>
                </c:pt>
                <c:pt idx="19" formatCode="General">
                  <c:v>0</c:v>
                </c:pt>
                <c:pt idx="20" formatCode="General">
                  <c:v>0</c:v>
                </c:pt>
              </c:numCache>
            </c:numRef>
          </c:val>
        </c:ser>
        <c:dLbls>
          <c:showLegendKey val="0"/>
          <c:showVal val="0"/>
          <c:showCatName val="0"/>
          <c:showSerName val="0"/>
          <c:showPercent val="0"/>
          <c:showBubbleSize val="0"/>
        </c:dLbls>
        <c:gapWidth val="150"/>
        <c:axId val="41192064"/>
        <c:axId val="41194240"/>
      </c:barChart>
      <c:catAx>
        <c:axId val="41192064"/>
        <c:scaling>
          <c:orientation val="minMax"/>
        </c:scaling>
        <c:delete val="0"/>
        <c:axPos val="b"/>
        <c:title>
          <c:tx>
            <c:rich>
              <a:bodyPr/>
              <a:lstStyle/>
              <a:p>
                <a:pPr>
                  <a:defRPr b="0"/>
                </a:pPr>
                <a:r>
                  <a:rPr lang="en-US" b="0"/>
                  <a:t>Range</a:t>
                </a:r>
                <a:r>
                  <a:rPr lang="en-US" b="0" baseline="0"/>
                  <a:t> interval</a:t>
                </a:r>
                <a:endParaRPr lang="en-US" b="0"/>
              </a:p>
            </c:rich>
          </c:tx>
          <c:overlay val="0"/>
        </c:title>
        <c:majorTickMark val="out"/>
        <c:minorTickMark val="none"/>
        <c:tickLblPos val="nextTo"/>
        <c:txPr>
          <a:bodyPr/>
          <a:lstStyle/>
          <a:p>
            <a:pPr>
              <a:defRPr lang="de-DE"/>
            </a:pPr>
            <a:endParaRPr lang="en-US"/>
          </a:p>
        </c:txPr>
        <c:crossAx val="41194240"/>
        <c:crosses val="autoZero"/>
        <c:auto val="1"/>
        <c:lblAlgn val="ctr"/>
        <c:lblOffset val="100"/>
        <c:noMultiLvlLbl val="0"/>
      </c:catAx>
      <c:valAx>
        <c:axId val="41194240"/>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1192064"/>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'(F) 5''UTR distribution'!$A$36</c:f>
              <c:strCache>
                <c:ptCount val="1"/>
                <c:pt idx="0">
                  <c:v>Control</c:v>
                </c:pt>
              </c:strCache>
            </c:strRef>
          </c:tx>
          <c:invertIfNegative val="0"/>
          <c:val>
            <c:numRef>
              <c:f>'(F) 5''UTR distribution'!$B$38:$AB$38</c:f>
              <c:numCache>
                <c:formatCode>0.00</c:formatCode>
                <c:ptCount val="27"/>
                <c:pt idx="0" formatCode="General">
                  <c:v>795</c:v>
                </c:pt>
                <c:pt idx="1">
                  <c:v>545</c:v>
                </c:pt>
                <c:pt idx="2" formatCode="General">
                  <c:v>142</c:v>
                </c:pt>
                <c:pt idx="3">
                  <c:v>66</c:v>
                </c:pt>
                <c:pt idx="4" formatCode="General">
                  <c:v>23</c:v>
                </c:pt>
                <c:pt idx="5" formatCode="General">
                  <c:v>5</c:v>
                </c:pt>
                <c:pt idx="6" formatCode="General">
                  <c:v>8</c:v>
                </c:pt>
                <c:pt idx="7" formatCode="General">
                  <c:v>1</c:v>
                </c:pt>
                <c:pt idx="8" formatCode="General">
                  <c:v>0</c:v>
                </c:pt>
                <c:pt idx="9" formatCode="General">
                  <c:v>2</c:v>
                </c:pt>
                <c:pt idx="10" formatCode="General">
                  <c:v>2</c:v>
                </c:pt>
                <c:pt idx="11" formatCode="General">
                  <c:v>2</c:v>
                </c:pt>
                <c:pt idx="12" formatCode="General">
                  <c:v>2</c:v>
                </c:pt>
                <c:pt idx="13" formatCode="General">
                  <c:v>0</c:v>
                </c:pt>
                <c:pt idx="14" formatCode="General">
                  <c:v>0</c:v>
                </c:pt>
                <c:pt idx="15" formatCode="General">
                  <c:v>0</c:v>
                </c:pt>
                <c:pt idx="16" formatCode="General">
                  <c:v>0</c:v>
                </c:pt>
                <c:pt idx="17" formatCode="General">
                  <c:v>2</c:v>
                </c:pt>
                <c:pt idx="18" formatCode="General">
                  <c:v>0</c:v>
                </c:pt>
                <c:pt idx="19" formatCode="General">
                  <c:v>0</c:v>
                </c:pt>
                <c:pt idx="20" formatCode="General">
                  <c:v>0</c:v>
                </c:pt>
                <c:pt idx="21" formatCode="General">
                  <c:v>0</c:v>
                </c:pt>
                <c:pt idx="22" formatCode="General">
                  <c:v>0</c:v>
                </c:pt>
                <c:pt idx="23" formatCode="General">
                  <c:v>0</c:v>
                </c:pt>
              </c:numCache>
            </c:numRef>
          </c:val>
        </c:ser>
        <c:ser>
          <c:idx val="1"/>
          <c:order val="1"/>
          <c:tx>
            <c:strRef>
              <c:f>'(F) 5''UTR distribution'!$A$39</c:f>
              <c:strCache>
                <c:ptCount val="1"/>
                <c:pt idx="0">
                  <c:v>Δ NMD</c:v>
                </c:pt>
              </c:strCache>
            </c:strRef>
          </c:tx>
          <c:invertIfNegative val="0"/>
          <c:val>
            <c:numRef>
              <c:f>'(F) 5''UTR distribution'!$B$41:$AB$41</c:f>
              <c:numCache>
                <c:formatCode>0.00</c:formatCode>
                <c:ptCount val="27"/>
                <c:pt idx="0" formatCode="General">
                  <c:v>785</c:v>
                </c:pt>
                <c:pt idx="1">
                  <c:v>545</c:v>
                </c:pt>
                <c:pt idx="2" formatCode="General">
                  <c:v>145</c:v>
                </c:pt>
                <c:pt idx="3">
                  <c:v>76</c:v>
                </c:pt>
                <c:pt idx="4" formatCode="General">
                  <c:v>25</c:v>
                </c:pt>
                <c:pt idx="5" formatCode="General">
                  <c:v>9</c:v>
                </c:pt>
                <c:pt idx="6" formatCode="General">
                  <c:v>8</c:v>
                </c:pt>
                <c:pt idx="7" formatCode="General">
                  <c:v>0</c:v>
                </c:pt>
                <c:pt idx="8" formatCode="General">
                  <c:v>0</c:v>
                </c:pt>
                <c:pt idx="9" formatCode="General">
                  <c:v>0</c:v>
                </c:pt>
                <c:pt idx="10" formatCode="General">
                  <c:v>1</c:v>
                </c:pt>
                <c:pt idx="11" formatCode="General">
                  <c:v>0</c:v>
                </c:pt>
                <c:pt idx="12" formatCode="General">
                  <c:v>0</c:v>
                </c:pt>
                <c:pt idx="13" formatCode="General">
                  <c:v>0</c:v>
                </c:pt>
                <c:pt idx="14" formatCode="General">
                  <c:v>1</c:v>
                </c:pt>
                <c:pt idx="15" formatCode="General">
                  <c:v>0</c:v>
                </c:pt>
                <c:pt idx="16" formatCode="General">
                  <c:v>0</c:v>
                </c:pt>
                <c:pt idx="17" formatCode="General">
                  <c:v>0</c:v>
                </c:pt>
                <c:pt idx="18" formatCode="General">
                  <c:v>0</c:v>
                </c:pt>
                <c:pt idx="19" formatCode="General">
                  <c:v>0</c:v>
                </c:pt>
                <c:pt idx="20" formatCode="General">
                  <c:v>0</c:v>
                </c:pt>
              </c:numCache>
            </c:numRef>
          </c:val>
        </c:ser>
        <c:dLbls>
          <c:showLegendKey val="0"/>
          <c:showVal val="0"/>
          <c:showCatName val="0"/>
          <c:showSerName val="0"/>
          <c:showPercent val="0"/>
          <c:showBubbleSize val="0"/>
        </c:dLbls>
        <c:gapWidth val="150"/>
        <c:axId val="41207296"/>
        <c:axId val="41209216"/>
      </c:barChart>
      <c:catAx>
        <c:axId val="41207296"/>
        <c:scaling>
          <c:orientation val="minMax"/>
        </c:scaling>
        <c:delete val="0"/>
        <c:axPos val="b"/>
        <c:title>
          <c:tx>
            <c:rich>
              <a:bodyPr/>
              <a:lstStyle/>
              <a:p>
                <a:pPr>
                  <a:defRPr b="0"/>
                </a:pPr>
                <a:r>
                  <a:rPr lang="en-US" b="0"/>
                  <a:t>Range</a:t>
                </a:r>
                <a:r>
                  <a:rPr lang="en-US" b="0" baseline="0"/>
                  <a:t> interval</a:t>
                </a:r>
                <a:endParaRPr lang="en-US" b="0"/>
              </a:p>
            </c:rich>
          </c:tx>
          <c:overlay val="0"/>
        </c:title>
        <c:majorTickMark val="out"/>
        <c:minorTickMark val="none"/>
        <c:tickLblPos val="nextTo"/>
        <c:txPr>
          <a:bodyPr/>
          <a:lstStyle/>
          <a:p>
            <a:pPr>
              <a:defRPr lang="de-DE"/>
            </a:pPr>
            <a:endParaRPr lang="en-US"/>
          </a:p>
        </c:txPr>
        <c:crossAx val="41209216"/>
        <c:crosses val="autoZero"/>
        <c:auto val="1"/>
        <c:lblAlgn val="ctr"/>
        <c:lblOffset val="100"/>
        <c:noMultiLvlLbl val="0"/>
      </c:catAx>
      <c:valAx>
        <c:axId val="41209216"/>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1207296"/>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3''UTR distribution'!$A$4</c:f>
              <c:strCache>
                <c:ptCount val="1"/>
                <c:pt idx="0">
                  <c:v>Control</c:v>
                </c:pt>
              </c:strCache>
            </c:strRef>
          </c:tx>
          <c:invertIfNegative val="0"/>
          <c:val>
            <c:numRef>
              <c:f>'(E) 3''UTR distribution'!$B$6:$AK$6</c:f>
              <c:numCache>
                <c:formatCode>General</c:formatCode>
                <c:ptCount val="36"/>
                <c:pt idx="0">
                  <c:v>116</c:v>
                </c:pt>
                <c:pt idx="1">
                  <c:v>836</c:v>
                </c:pt>
                <c:pt idx="2">
                  <c:v>950</c:v>
                </c:pt>
                <c:pt idx="3" formatCode="0.00">
                  <c:v>359</c:v>
                </c:pt>
                <c:pt idx="4">
                  <c:v>107</c:v>
                </c:pt>
                <c:pt idx="5">
                  <c:v>71</c:v>
                </c:pt>
                <c:pt idx="6">
                  <c:v>60</c:v>
                </c:pt>
                <c:pt idx="7">
                  <c:v>62</c:v>
                </c:pt>
                <c:pt idx="8">
                  <c:v>65</c:v>
                </c:pt>
                <c:pt idx="9">
                  <c:v>66</c:v>
                </c:pt>
                <c:pt idx="10">
                  <c:v>52</c:v>
                </c:pt>
                <c:pt idx="11">
                  <c:v>37</c:v>
                </c:pt>
                <c:pt idx="12">
                  <c:v>29</c:v>
                </c:pt>
                <c:pt idx="13">
                  <c:v>23</c:v>
                </c:pt>
                <c:pt idx="14">
                  <c:v>26</c:v>
                </c:pt>
                <c:pt idx="15">
                  <c:v>18</c:v>
                </c:pt>
                <c:pt idx="16">
                  <c:v>21</c:v>
                </c:pt>
                <c:pt idx="17">
                  <c:v>15</c:v>
                </c:pt>
                <c:pt idx="18">
                  <c:v>8</c:v>
                </c:pt>
                <c:pt idx="19">
                  <c:v>15</c:v>
                </c:pt>
                <c:pt idx="20">
                  <c:v>6</c:v>
                </c:pt>
                <c:pt idx="21">
                  <c:v>5</c:v>
                </c:pt>
                <c:pt idx="22">
                  <c:v>11</c:v>
                </c:pt>
                <c:pt idx="23">
                  <c:v>6</c:v>
                </c:pt>
                <c:pt idx="24">
                  <c:v>7</c:v>
                </c:pt>
                <c:pt idx="25">
                  <c:v>5</c:v>
                </c:pt>
                <c:pt idx="26">
                  <c:v>0</c:v>
                </c:pt>
                <c:pt idx="27">
                  <c:v>1</c:v>
                </c:pt>
                <c:pt idx="28">
                  <c:v>1</c:v>
                </c:pt>
                <c:pt idx="29">
                  <c:v>0</c:v>
                </c:pt>
                <c:pt idx="30">
                  <c:v>3</c:v>
                </c:pt>
                <c:pt idx="31">
                  <c:v>2</c:v>
                </c:pt>
                <c:pt idx="32">
                  <c:v>1</c:v>
                </c:pt>
                <c:pt idx="33">
                  <c:v>1</c:v>
                </c:pt>
                <c:pt idx="34">
                  <c:v>0</c:v>
                </c:pt>
                <c:pt idx="35">
                  <c:v>1</c:v>
                </c:pt>
              </c:numCache>
            </c:numRef>
          </c:val>
        </c:ser>
        <c:ser>
          <c:idx val="1"/>
          <c:order val="1"/>
          <c:tx>
            <c:strRef>
              <c:f>'(E) 3''UTR distribution'!$A$7</c:f>
              <c:strCache>
                <c:ptCount val="1"/>
                <c:pt idx="0">
                  <c:v>Δ NMD</c:v>
                </c:pt>
              </c:strCache>
            </c:strRef>
          </c:tx>
          <c:invertIfNegative val="0"/>
          <c:val>
            <c:numRef>
              <c:f>'(E) 3''UTR distribution'!$B$9:$AK$9</c:f>
              <c:numCache>
                <c:formatCode>General</c:formatCode>
                <c:ptCount val="36"/>
                <c:pt idx="0">
                  <c:v>28</c:v>
                </c:pt>
                <c:pt idx="1">
                  <c:v>111</c:v>
                </c:pt>
                <c:pt idx="2">
                  <c:v>160</c:v>
                </c:pt>
                <c:pt idx="3" formatCode="0.00">
                  <c:v>143</c:v>
                </c:pt>
                <c:pt idx="4">
                  <c:v>168</c:v>
                </c:pt>
                <c:pt idx="5">
                  <c:v>202</c:v>
                </c:pt>
                <c:pt idx="6">
                  <c:v>244</c:v>
                </c:pt>
                <c:pt idx="7">
                  <c:v>268</c:v>
                </c:pt>
                <c:pt idx="8">
                  <c:v>237</c:v>
                </c:pt>
                <c:pt idx="9">
                  <c:v>237</c:v>
                </c:pt>
                <c:pt idx="10">
                  <c:v>183</c:v>
                </c:pt>
                <c:pt idx="11">
                  <c:v>128</c:v>
                </c:pt>
                <c:pt idx="12">
                  <c:v>124</c:v>
                </c:pt>
                <c:pt idx="13">
                  <c:v>112</c:v>
                </c:pt>
                <c:pt idx="14">
                  <c:v>99</c:v>
                </c:pt>
                <c:pt idx="15">
                  <c:v>85</c:v>
                </c:pt>
                <c:pt idx="16">
                  <c:v>83</c:v>
                </c:pt>
                <c:pt idx="17">
                  <c:v>59</c:v>
                </c:pt>
                <c:pt idx="18">
                  <c:v>51</c:v>
                </c:pt>
                <c:pt idx="19">
                  <c:v>39</c:v>
                </c:pt>
                <c:pt idx="20">
                  <c:v>35</c:v>
                </c:pt>
                <c:pt idx="21">
                  <c:v>33</c:v>
                </c:pt>
                <c:pt idx="22">
                  <c:v>22</c:v>
                </c:pt>
                <c:pt idx="23">
                  <c:v>28</c:v>
                </c:pt>
                <c:pt idx="24">
                  <c:v>26</c:v>
                </c:pt>
                <c:pt idx="25">
                  <c:v>23</c:v>
                </c:pt>
                <c:pt idx="26">
                  <c:v>16</c:v>
                </c:pt>
                <c:pt idx="27">
                  <c:v>9</c:v>
                </c:pt>
                <c:pt idx="28">
                  <c:v>9</c:v>
                </c:pt>
                <c:pt idx="29">
                  <c:v>10</c:v>
                </c:pt>
                <c:pt idx="30">
                  <c:v>5</c:v>
                </c:pt>
                <c:pt idx="31">
                  <c:v>6</c:v>
                </c:pt>
                <c:pt idx="32">
                  <c:v>3</c:v>
                </c:pt>
                <c:pt idx="33">
                  <c:v>2</c:v>
                </c:pt>
                <c:pt idx="34">
                  <c:v>2</c:v>
                </c:pt>
                <c:pt idx="35">
                  <c:v>3</c:v>
                </c:pt>
              </c:numCache>
            </c:numRef>
          </c:val>
        </c:ser>
        <c:dLbls>
          <c:showLegendKey val="0"/>
          <c:showVal val="0"/>
          <c:showCatName val="0"/>
          <c:showSerName val="0"/>
          <c:showPercent val="0"/>
          <c:showBubbleSize val="0"/>
        </c:dLbls>
        <c:gapWidth val="150"/>
        <c:axId val="53495680"/>
        <c:axId val="53903360"/>
      </c:barChart>
      <c:catAx>
        <c:axId val="53495680"/>
        <c:scaling>
          <c:orientation val="minMax"/>
        </c:scaling>
        <c:delete val="0"/>
        <c:axPos val="b"/>
        <c:title>
          <c:tx>
            <c:rich>
              <a:bodyPr/>
              <a:lstStyle/>
              <a:p>
                <a:pPr>
                  <a:defRPr b="0"/>
                </a:pPr>
                <a:r>
                  <a:rPr lang="en-US" b="0"/>
                  <a:t>Range interval</a:t>
                </a:r>
              </a:p>
            </c:rich>
          </c:tx>
          <c:overlay val="0"/>
        </c:title>
        <c:majorTickMark val="out"/>
        <c:minorTickMark val="none"/>
        <c:tickLblPos val="nextTo"/>
        <c:txPr>
          <a:bodyPr/>
          <a:lstStyle/>
          <a:p>
            <a:pPr>
              <a:defRPr lang="de-DE"/>
            </a:pPr>
            <a:endParaRPr lang="en-US"/>
          </a:p>
        </c:txPr>
        <c:crossAx val="53903360"/>
        <c:crosses val="autoZero"/>
        <c:auto val="1"/>
        <c:lblAlgn val="ctr"/>
        <c:lblOffset val="100"/>
        <c:noMultiLvlLbl val="0"/>
      </c:catAx>
      <c:valAx>
        <c:axId val="53903360"/>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53495680"/>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3''UTR distribution'!$A$12</c:f>
              <c:strCache>
                <c:ptCount val="1"/>
                <c:pt idx="0">
                  <c:v>Control</c:v>
                </c:pt>
              </c:strCache>
            </c:strRef>
          </c:tx>
          <c:invertIfNegative val="0"/>
          <c:val>
            <c:numRef>
              <c:f>'(E) 3''UTR distribution'!$B$14:$AK$14</c:f>
              <c:numCache>
                <c:formatCode>General</c:formatCode>
                <c:ptCount val="36"/>
                <c:pt idx="0">
                  <c:v>82</c:v>
                </c:pt>
                <c:pt idx="1">
                  <c:v>509</c:v>
                </c:pt>
                <c:pt idx="2">
                  <c:v>735</c:v>
                </c:pt>
                <c:pt idx="3" formatCode="0.00">
                  <c:v>324</c:v>
                </c:pt>
                <c:pt idx="4">
                  <c:v>124</c:v>
                </c:pt>
                <c:pt idx="5">
                  <c:v>88</c:v>
                </c:pt>
                <c:pt idx="6">
                  <c:v>91</c:v>
                </c:pt>
                <c:pt idx="7">
                  <c:v>74</c:v>
                </c:pt>
                <c:pt idx="8">
                  <c:v>58</c:v>
                </c:pt>
                <c:pt idx="9">
                  <c:v>71</c:v>
                </c:pt>
                <c:pt idx="10">
                  <c:v>53</c:v>
                </c:pt>
                <c:pt idx="11">
                  <c:v>50</c:v>
                </c:pt>
                <c:pt idx="12">
                  <c:v>50</c:v>
                </c:pt>
                <c:pt idx="13">
                  <c:v>42</c:v>
                </c:pt>
                <c:pt idx="14">
                  <c:v>51</c:v>
                </c:pt>
                <c:pt idx="15">
                  <c:v>37</c:v>
                </c:pt>
                <c:pt idx="16">
                  <c:v>30</c:v>
                </c:pt>
                <c:pt idx="17">
                  <c:v>39</c:v>
                </c:pt>
                <c:pt idx="18">
                  <c:v>34</c:v>
                </c:pt>
                <c:pt idx="19">
                  <c:v>30</c:v>
                </c:pt>
                <c:pt idx="20">
                  <c:v>23</c:v>
                </c:pt>
                <c:pt idx="21">
                  <c:v>9</c:v>
                </c:pt>
                <c:pt idx="22">
                  <c:v>34</c:v>
                </c:pt>
                <c:pt idx="23">
                  <c:v>7</c:v>
                </c:pt>
                <c:pt idx="24">
                  <c:v>11</c:v>
                </c:pt>
                <c:pt idx="25">
                  <c:v>8</c:v>
                </c:pt>
                <c:pt idx="26">
                  <c:v>9</c:v>
                </c:pt>
                <c:pt idx="27">
                  <c:v>4</c:v>
                </c:pt>
                <c:pt idx="28">
                  <c:v>8</c:v>
                </c:pt>
                <c:pt idx="29">
                  <c:v>2</c:v>
                </c:pt>
                <c:pt idx="30">
                  <c:v>5</c:v>
                </c:pt>
                <c:pt idx="31">
                  <c:v>6</c:v>
                </c:pt>
                <c:pt idx="32">
                  <c:v>4</c:v>
                </c:pt>
                <c:pt idx="33">
                  <c:v>4</c:v>
                </c:pt>
                <c:pt idx="34">
                  <c:v>2</c:v>
                </c:pt>
                <c:pt idx="35">
                  <c:v>4</c:v>
                </c:pt>
              </c:numCache>
            </c:numRef>
          </c:val>
        </c:ser>
        <c:ser>
          <c:idx val="1"/>
          <c:order val="1"/>
          <c:tx>
            <c:strRef>
              <c:f>'(E) 3''UTR distribution'!$A$15</c:f>
              <c:strCache>
                <c:ptCount val="1"/>
                <c:pt idx="0">
                  <c:v>Δ NMD</c:v>
                </c:pt>
              </c:strCache>
            </c:strRef>
          </c:tx>
          <c:invertIfNegative val="0"/>
          <c:val>
            <c:numRef>
              <c:f>'(E) 3''UTR distribution'!$B$17:$AK$17</c:f>
              <c:numCache>
                <c:formatCode>General</c:formatCode>
                <c:ptCount val="36"/>
                <c:pt idx="0">
                  <c:v>74</c:v>
                </c:pt>
                <c:pt idx="1">
                  <c:v>303</c:v>
                </c:pt>
                <c:pt idx="2">
                  <c:v>445</c:v>
                </c:pt>
                <c:pt idx="3" formatCode="0.00">
                  <c:v>220</c:v>
                </c:pt>
                <c:pt idx="4">
                  <c:v>144</c:v>
                </c:pt>
                <c:pt idx="5">
                  <c:v>132</c:v>
                </c:pt>
                <c:pt idx="6">
                  <c:v>127</c:v>
                </c:pt>
                <c:pt idx="7">
                  <c:v>152</c:v>
                </c:pt>
                <c:pt idx="8">
                  <c:v>137</c:v>
                </c:pt>
                <c:pt idx="9">
                  <c:v>132</c:v>
                </c:pt>
                <c:pt idx="10">
                  <c:v>120</c:v>
                </c:pt>
                <c:pt idx="11">
                  <c:v>95</c:v>
                </c:pt>
                <c:pt idx="12">
                  <c:v>61</c:v>
                </c:pt>
                <c:pt idx="13">
                  <c:v>81</c:v>
                </c:pt>
                <c:pt idx="14">
                  <c:v>63</c:v>
                </c:pt>
                <c:pt idx="15">
                  <c:v>61</c:v>
                </c:pt>
                <c:pt idx="16">
                  <c:v>61</c:v>
                </c:pt>
                <c:pt idx="17">
                  <c:v>42</c:v>
                </c:pt>
                <c:pt idx="18">
                  <c:v>30</c:v>
                </c:pt>
                <c:pt idx="19">
                  <c:v>26</c:v>
                </c:pt>
                <c:pt idx="20">
                  <c:v>27</c:v>
                </c:pt>
                <c:pt idx="21">
                  <c:v>20</c:v>
                </c:pt>
                <c:pt idx="22">
                  <c:v>31</c:v>
                </c:pt>
                <c:pt idx="23">
                  <c:v>21</c:v>
                </c:pt>
                <c:pt idx="24">
                  <c:v>21</c:v>
                </c:pt>
                <c:pt idx="25">
                  <c:v>15</c:v>
                </c:pt>
                <c:pt idx="26">
                  <c:v>10</c:v>
                </c:pt>
                <c:pt idx="27">
                  <c:v>13</c:v>
                </c:pt>
                <c:pt idx="28">
                  <c:v>8</c:v>
                </c:pt>
                <c:pt idx="29">
                  <c:v>0</c:v>
                </c:pt>
                <c:pt idx="30">
                  <c:v>4</c:v>
                </c:pt>
                <c:pt idx="31">
                  <c:v>4</c:v>
                </c:pt>
                <c:pt idx="32">
                  <c:v>6</c:v>
                </c:pt>
                <c:pt idx="33">
                  <c:v>3</c:v>
                </c:pt>
                <c:pt idx="34">
                  <c:v>4</c:v>
                </c:pt>
                <c:pt idx="35">
                  <c:v>4</c:v>
                </c:pt>
              </c:numCache>
            </c:numRef>
          </c:val>
        </c:ser>
        <c:dLbls>
          <c:showLegendKey val="0"/>
          <c:showVal val="0"/>
          <c:showCatName val="0"/>
          <c:showSerName val="0"/>
          <c:showPercent val="0"/>
          <c:showBubbleSize val="0"/>
        </c:dLbls>
        <c:gapWidth val="150"/>
        <c:axId val="95582464"/>
        <c:axId val="116591616"/>
      </c:barChart>
      <c:catAx>
        <c:axId val="95582464"/>
        <c:scaling>
          <c:orientation val="minMax"/>
        </c:scaling>
        <c:delete val="0"/>
        <c:axPos val="b"/>
        <c:title>
          <c:tx>
            <c:rich>
              <a:bodyPr/>
              <a:lstStyle/>
              <a:p>
                <a:pPr>
                  <a:defRPr b="0"/>
                </a:pPr>
                <a:r>
                  <a:rPr lang="en-US" b="0"/>
                  <a:t>Range interval</a:t>
                </a:r>
              </a:p>
            </c:rich>
          </c:tx>
          <c:overlay val="0"/>
        </c:title>
        <c:majorTickMark val="out"/>
        <c:minorTickMark val="none"/>
        <c:tickLblPos val="nextTo"/>
        <c:txPr>
          <a:bodyPr/>
          <a:lstStyle/>
          <a:p>
            <a:pPr>
              <a:defRPr lang="de-DE"/>
            </a:pPr>
            <a:endParaRPr lang="en-US"/>
          </a:p>
        </c:txPr>
        <c:crossAx val="116591616"/>
        <c:crosses val="autoZero"/>
        <c:auto val="1"/>
        <c:lblAlgn val="ctr"/>
        <c:lblOffset val="100"/>
        <c:noMultiLvlLbl val="0"/>
      </c:catAx>
      <c:valAx>
        <c:axId val="116591616"/>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95582464"/>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3''UTR distribution'!$A$20</c:f>
              <c:strCache>
                <c:ptCount val="1"/>
                <c:pt idx="0">
                  <c:v>Control</c:v>
                </c:pt>
              </c:strCache>
            </c:strRef>
          </c:tx>
          <c:invertIfNegative val="0"/>
          <c:val>
            <c:numRef>
              <c:f>'(E) 3''UTR distribution'!$B$22:$AK$22</c:f>
              <c:numCache>
                <c:formatCode>General</c:formatCode>
                <c:ptCount val="36"/>
                <c:pt idx="0">
                  <c:v>11</c:v>
                </c:pt>
                <c:pt idx="1">
                  <c:v>139</c:v>
                </c:pt>
                <c:pt idx="2">
                  <c:v>205</c:v>
                </c:pt>
                <c:pt idx="3" formatCode="0.00">
                  <c:v>72</c:v>
                </c:pt>
                <c:pt idx="4">
                  <c:v>19</c:v>
                </c:pt>
                <c:pt idx="5">
                  <c:v>9</c:v>
                </c:pt>
                <c:pt idx="6">
                  <c:v>8</c:v>
                </c:pt>
                <c:pt idx="7">
                  <c:v>8</c:v>
                </c:pt>
                <c:pt idx="8">
                  <c:v>6</c:v>
                </c:pt>
                <c:pt idx="9">
                  <c:v>13</c:v>
                </c:pt>
                <c:pt idx="10">
                  <c:v>15</c:v>
                </c:pt>
                <c:pt idx="11">
                  <c:v>10</c:v>
                </c:pt>
                <c:pt idx="12">
                  <c:v>2</c:v>
                </c:pt>
                <c:pt idx="13">
                  <c:v>2</c:v>
                </c:pt>
                <c:pt idx="14">
                  <c:v>8</c:v>
                </c:pt>
                <c:pt idx="15">
                  <c:v>6</c:v>
                </c:pt>
                <c:pt idx="16">
                  <c:v>2</c:v>
                </c:pt>
                <c:pt idx="17">
                  <c:v>5</c:v>
                </c:pt>
                <c:pt idx="18">
                  <c:v>2</c:v>
                </c:pt>
                <c:pt idx="19">
                  <c:v>6</c:v>
                </c:pt>
                <c:pt idx="20">
                  <c:v>1</c:v>
                </c:pt>
                <c:pt idx="21">
                  <c:v>1</c:v>
                </c:pt>
                <c:pt idx="22">
                  <c:v>2</c:v>
                </c:pt>
                <c:pt idx="23">
                  <c:v>0</c:v>
                </c:pt>
                <c:pt idx="24">
                  <c:v>1</c:v>
                </c:pt>
                <c:pt idx="25">
                  <c:v>0</c:v>
                </c:pt>
                <c:pt idx="26">
                  <c:v>0</c:v>
                </c:pt>
                <c:pt idx="27">
                  <c:v>0</c:v>
                </c:pt>
                <c:pt idx="28">
                  <c:v>0</c:v>
                </c:pt>
                <c:pt idx="29">
                  <c:v>0</c:v>
                </c:pt>
                <c:pt idx="30">
                  <c:v>1</c:v>
                </c:pt>
                <c:pt idx="31">
                  <c:v>2</c:v>
                </c:pt>
                <c:pt idx="32">
                  <c:v>0</c:v>
                </c:pt>
                <c:pt idx="33">
                  <c:v>0</c:v>
                </c:pt>
                <c:pt idx="34">
                  <c:v>0</c:v>
                </c:pt>
                <c:pt idx="35">
                  <c:v>0</c:v>
                </c:pt>
              </c:numCache>
            </c:numRef>
          </c:val>
        </c:ser>
        <c:ser>
          <c:idx val="1"/>
          <c:order val="1"/>
          <c:tx>
            <c:strRef>
              <c:f>'(E) 3''UTR distribution'!$A$23</c:f>
              <c:strCache>
                <c:ptCount val="1"/>
                <c:pt idx="0">
                  <c:v>Δ NMD</c:v>
                </c:pt>
              </c:strCache>
            </c:strRef>
          </c:tx>
          <c:invertIfNegative val="0"/>
          <c:val>
            <c:numRef>
              <c:f>'(E) 3''UTR distribution'!$B$25:$AK$25</c:f>
              <c:numCache>
                <c:formatCode>General</c:formatCode>
                <c:ptCount val="36"/>
                <c:pt idx="0">
                  <c:v>3</c:v>
                </c:pt>
                <c:pt idx="1">
                  <c:v>17</c:v>
                </c:pt>
                <c:pt idx="2">
                  <c:v>33</c:v>
                </c:pt>
                <c:pt idx="3" formatCode="0.00">
                  <c:v>19</c:v>
                </c:pt>
                <c:pt idx="4">
                  <c:v>32</c:v>
                </c:pt>
                <c:pt idx="5">
                  <c:v>25</c:v>
                </c:pt>
                <c:pt idx="6">
                  <c:v>31</c:v>
                </c:pt>
                <c:pt idx="7">
                  <c:v>57</c:v>
                </c:pt>
                <c:pt idx="8">
                  <c:v>56</c:v>
                </c:pt>
                <c:pt idx="9">
                  <c:v>56</c:v>
                </c:pt>
                <c:pt idx="10">
                  <c:v>43</c:v>
                </c:pt>
                <c:pt idx="11">
                  <c:v>29</c:v>
                </c:pt>
                <c:pt idx="12">
                  <c:v>19</c:v>
                </c:pt>
                <c:pt idx="13">
                  <c:v>26</c:v>
                </c:pt>
                <c:pt idx="14">
                  <c:v>14</c:v>
                </c:pt>
                <c:pt idx="15">
                  <c:v>17</c:v>
                </c:pt>
                <c:pt idx="16">
                  <c:v>15</c:v>
                </c:pt>
                <c:pt idx="17">
                  <c:v>9</c:v>
                </c:pt>
                <c:pt idx="18">
                  <c:v>9</c:v>
                </c:pt>
                <c:pt idx="19">
                  <c:v>5</c:v>
                </c:pt>
                <c:pt idx="20">
                  <c:v>6</c:v>
                </c:pt>
                <c:pt idx="21">
                  <c:v>5</c:v>
                </c:pt>
                <c:pt idx="22">
                  <c:v>4</c:v>
                </c:pt>
                <c:pt idx="23">
                  <c:v>8</c:v>
                </c:pt>
                <c:pt idx="24">
                  <c:v>7</c:v>
                </c:pt>
                <c:pt idx="25">
                  <c:v>5</c:v>
                </c:pt>
                <c:pt idx="26">
                  <c:v>0</c:v>
                </c:pt>
                <c:pt idx="27">
                  <c:v>0</c:v>
                </c:pt>
                <c:pt idx="28">
                  <c:v>1</c:v>
                </c:pt>
                <c:pt idx="29">
                  <c:v>0</c:v>
                </c:pt>
                <c:pt idx="30">
                  <c:v>0</c:v>
                </c:pt>
                <c:pt idx="31">
                  <c:v>0</c:v>
                </c:pt>
                <c:pt idx="32">
                  <c:v>0</c:v>
                </c:pt>
                <c:pt idx="33">
                  <c:v>0</c:v>
                </c:pt>
                <c:pt idx="34">
                  <c:v>1</c:v>
                </c:pt>
                <c:pt idx="35">
                  <c:v>0</c:v>
                </c:pt>
              </c:numCache>
            </c:numRef>
          </c:val>
        </c:ser>
        <c:dLbls>
          <c:showLegendKey val="0"/>
          <c:showVal val="0"/>
          <c:showCatName val="0"/>
          <c:showSerName val="0"/>
          <c:showPercent val="0"/>
          <c:showBubbleSize val="0"/>
        </c:dLbls>
        <c:gapWidth val="150"/>
        <c:axId val="235623168"/>
        <c:axId val="409965696"/>
      </c:barChart>
      <c:catAx>
        <c:axId val="235623168"/>
        <c:scaling>
          <c:orientation val="minMax"/>
        </c:scaling>
        <c:delete val="0"/>
        <c:axPos val="b"/>
        <c:title>
          <c:tx>
            <c:rich>
              <a:bodyPr/>
              <a:lstStyle/>
              <a:p>
                <a:pPr>
                  <a:defRPr b="0"/>
                </a:pPr>
                <a:r>
                  <a:rPr lang="en-US" b="0"/>
                  <a:t>Range</a:t>
                </a:r>
                <a:r>
                  <a:rPr lang="en-US" b="0" baseline="0"/>
                  <a:t> interval</a:t>
                </a:r>
                <a:endParaRPr lang="en-US" b="0"/>
              </a:p>
            </c:rich>
          </c:tx>
          <c:overlay val="0"/>
        </c:title>
        <c:majorTickMark val="out"/>
        <c:minorTickMark val="none"/>
        <c:tickLblPos val="nextTo"/>
        <c:txPr>
          <a:bodyPr/>
          <a:lstStyle/>
          <a:p>
            <a:pPr>
              <a:defRPr lang="de-DE"/>
            </a:pPr>
            <a:endParaRPr lang="en-US"/>
          </a:p>
        </c:txPr>
        <c:crossAx val="409965696"/>
        <c:crosses val="autoZero"/>
        <c:auto val="1"/>
        <c:lblAlgn val="ctr"/>
        <c:lblOffset val="100"/>
        <c:noMultiLvlLbl val="0"/>
      </c:catAx>
      <c:valAx>
        <c:axId val="409965696"/>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235623168"/>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3''UTR distribution'!$A$28</c:f>
              <c:strCache>
                <c:ptCount val="1"/>
                <c:pt idx="0">
                  <c:v>Control</c:v>
                </c:pt>
              </c:strCache>
            </c:strRef>
          </c:tx>
          <c:invertIfNegative val="0"/>
          <c:val>
            <c:numRef>
              <c:f>'(E) 3''UTR distribution'!$B$30:$AK$30</c:f>
              <c:numCache>
                <c:formatCode>General</c:formatCode>
                <c:ptCount val="36"/>
                <c:pt idx="0">
                  <c:v>54</c:v>
                </c:pt>
                <c:pt idx="1">
                  <c:v>344</c:v>
                </c:pt>
                <c:pt idx="2">
                  <c:v>359</c:v>
                </c:pt>
                <c:pt idx="3" formatCode="0.00">
                  <c:v>101</c:v>
                </c:pt>
                <c:pt idx="4">
                  <c:v>30</c:v>
                </c:pt>
                <c:pt idx="5">
                  <c:v>26</c:v>
                </c:pt>
                <c:pt idx="6">
                  <c:v>22</c:v>
                </c:pt>
                <c:pt idx="7">
                  <c:v>29</c:v>
                </c:pt>
                <c:pt idx="8">
                  <c:v>31</c:v>
                </c:pt>
                <c:pt idx="9">
                  <c:v>19</c:v>
                </c:pt>
                <c:pt idx="10">
                  <c:v>22</c:v>
                </c:pt>
                <c:pt idx="11">
                  <c:v>12</c:v>
                </c:pt>
                <c:pt idx="12">
                  <c:v>9</c:v>
                </c:pt>
                <c:pt idx="13">
                  <c:v>3</c:v>
                </c:pt>
                <c:pt idx="14">
                  <c:v>5</c:v>
                </c:pt>
                <c:pt idx="15">
                  <c:v>4</c:v>
                </c:pt>
                <c:pt idx="16">
                  <c:v>7</c:v>
                </c:pt>
                <c:pt idx="17">
                  <c:v>3</c:v>
                </c:pt>
                <c:pt idx="18">
                  <c:v>2</c:v>
                </c:pt>
                <c:pt idx="19">
                  <c:v>3</c:v>
                </c:pt>
                <c:pt idx="20">
                  <c:v>1</c:v>
                </c:pt>
                <c:pt idx="21">
                  <c:v>1</c:v>
                </c:pt>
                <c:pt idx="22">
                  <c:v>2</c:v>
                </c:pt>
                <c:pt idx="23">
                  <c:v>0</c:v>
                </c:pt>
                <c:pt idx="24">
                  <c:v>0</c:v>
                </c:pt>
                <c:pt idx="25">
                  <c:v>1</c:v>
                </c:pt>
                <c:pt idx="26">
                  <c:v>0</c:v>
                </c:pt>
                <c:pt idx="27">
                  <c:v>0</c:v>
                </c:pt>
                <c:pt idx="28">
                  <c:v>1</c:v>
                </c:pt>
                <c:pt idx="29">
                  <c:v>0</c:v>
                </c:pt>
                <c:pt idx="30">
                  <c:v>0</c:v>
                </c:pt>
                <c:pt idx="31">
                  <c:v>0</c:v>
                </c:pt>
                <c:pt idx="32">
                  <c:v>0</c:v>
                </c:pt>
                <c:pt idx="33">
                  <c:v>0</c:v>
                </c:pt>
                <c:pt idx="34">
                  <c:v>0</c:v>
                </c:pt>
                <c:pt idx="35">
                  <c:v>1</c:v>
                </c:pt>
              </c:numCache>
            </c:numRef>
          </c:val>
        </c:ser>
        <c:ser>
          <c:idx val="1"/>
          <c:order val="1"/>
          <c:tx>
            <c:strRef>
              <c:f>'(E) 3''UTR distribution'!$A$31</c:f>
              <c:strCache>
                <c:ptCount val="1"/>
                <c:pt idx="0">
                  <c:v>Δ NMD</c:v>
                </c:pt>
              </c:strCache>
            </c:strRef>
          </c:tx>
          <c:invertIfNegative val="0"/>
          <c:val>
            <c:numRef>
              <c:f>'(E) 3''UTR distribution'!$B$33:$AK$33</c:f>
              <c:numCache>
                <c:formatCode>General</c:formatCode>
                <c:ptCount val="36"/>
                <c:pt idx="0">
                  <c:v>4</c:v>
                </c:pt>
                <c:pt idx="1">
                  <c:v>27</c:v>
                </c:pt>
                <c:pt idx="2">
                  <c:v>47</c:v>
                </c:pt>
                <c:pt idx="3" formatCode="0.00">
                  <c:v>36</c:v>
                </c:pt>
                <c:pt idx="4">
                  <c:v>76</c:v>
                </c:pt>
                <c:pt idx="5">
                  <c:v>83</c:v>
                </c:pt>
                <c:pt idx="6">
                  <c:v>114</c:v>
                </c:pt>
                <c:pt idx="7">
                  <c:v>104</c:v>
                </c:pt>
                <c:pt idx="8">
                  <c:v>100</c:v>
                </c:pt>
                <c:pt idx="9">
                  <c:v>84</c:v>
                </c:pt>
                <c:pt idx="10">
                  <c:v>84</c:v>
                </c:pt>
                <c:pt idx="11">
                  <c:v>43</c:v>
                </c:pt>
                <c:pt idx="12">
                  <c:v>48</c:v>
                </c:pt>
                <c:pt idx="13">
                  <c:v>35</c:v>
                </c:pt>
                <c:pt idx="14">
                  <c:v>30</c:v>
                </c:pt>
                <c:pt idx="15">
                  <c:v>29</c:v>
                </c:pt>
                <c:pt idx="16">
                  <c:v>39</c:v>
                </c:pt>
                <c:pt idx="17">
                  <c:v>13</c:v>
                </c:pt>
                <c:pt idx="18">
                  <c:v>20</c:v>
                </c:pt>
                <c:pt idx="19">
                  <c:v>14</c:v>
                </c:pt>
                <c:pt idx="20">
                  <c:v>10</c:v>
                </c:pt>
                <c:pt idx="21">
                  <c:v>10</c:v>
                </c:pt>
                <c:pt idx="22">
                  <c:v>7</c:v>
                </c:pt>
                <c:pt idx="23">
                  <c:v>7</c:v>
                </c:pt>
                <c:pt idx="24">
                  <c:v>5</c:v>
                </c:pt>
                <c:pt idx="25">
                  <c:v>7</c:v>
                </c:pt>
                <c:pt idx="26">
                  <c:v>5</c:v>
                </c:pt>
                <c:pt idx="27">
                  <c:v>4</c:v>
                </c:pt>
                <c:pt idx="28">
                  <c:v>2</c:v>
                </c:pt>
                <c:pt idx="29">
                  <c:v>0</c:v>
                </c:pt>
                <c:pt idx="30">
                  <c:v>1</c:v>
                </c:pt>
                <c:pt idx="31">
                  <c:v>1</c:v>
                </c:pt>
                <c:pt idx="32">
                  <c:v>2</c:v>
                </c:pt>
                <c:pt idx="33">
                  <c:v>0</c:v>
                </c:pt>
                <c:pt idx="34">
                  <c:v>0</c:v>
                </c:pt>
                <c:pt idx="35">
                  <c:v>1</c:v>
                </c:pt>
              </c:numCache>
            </c:numRef>
          </c:val>
        </c:ser>
        <c:dLbls>
          <c:showLegendKey val="0"/>
          <c:showVal val="0"/>
          <c:showCatName val="0"/>
          <c:showSerName val="0"/>
          <c:showPercent val="0"/>
          <c:showBubbleSize val="0"/>
        </c:dLbls>
        <c:gapWidth val="150"/>
        <c:axId val="410593536"/>
        <c:axId val="410609536"/>
      </c:barChart>
      <c:catAx>
        <c:axId val="410593536"/>
        <c:scaling>
          <c:orientation val="minMax"/>
        </c:scaling>
        <c:delete val="0"/>
        <c:axPos val="b"/>
        <c:title>
          <c:tx>
            <c:rich>
              <a:bodyPr/>
              <a:lstStyle/>
              <a:p>
                <a:pPr>
                  <a:defRPr b="0"/>
                </a:pPr>
                <a:r>
                  <a:rPr lang="en-US" b="0"/>
                  <a:t>Rang</a:t>
                </a:r>
                <a:r>
                  <a:rPr lang="en-US" b="0" baseline="0"/>
                  <a:t>e interval</a:t>
                </a:r>
                <a:endParaRPr lang="en-US" b="0"/>
              </a:p>
            </c:rich>
          </c:tx>
          <c:overlay val="0"/>
        </c:title>
        <c:majorTickMark val="out"/>
        <c:minorTickMark val="none"/>
        <c:tickLblPos val="nextTo"/>
        <c:txPr>
          <a:bodyPr/>
          <a:lstStyle/>
          <a:p>
            <a:pPr>
              <a:defRPr lang="de-DE"/>
            </a:pPr>
            <a:endParaRPr lang="en-US"/>
          </a:p>
        </c:txPr>
        <c:crossAx val="410609536"/>
        <c:crosses val="autoZero"/>
        <c:auto val="1"/>
        <c:lblAlgn val="ctr"/>
        <c:lblOffset val="100"/>
        <c:noMultiLvlLbl val="0"/>
      </c:catAx>
      <c:valAx>
        <c:axId val="410609536"/>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10593536"/>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3''UTR distribution'!$A$36</c:f>
              <c:strCache>
                <c:ptCount val="1"/>
                <c:pt idx="0">
                  <c:v>Control</c:v>
                </c:pt>
              </c:strCache>
            </c:strRef>
          </c:tx>
          <c:invertIfNegative val="0"/>
          <c:val>
            <c:numRef>
              <c:f>'(E) 3''UTR distribution'!$B$38:$AK$38</c:f>
              <c:numCache>
                <c:formatCode>General</c:formatCode>
                <c:ptCount val="36"/>
                <c:pt idx="0">
                  <c:v>65</c:v>
                </c:pt>
                <c:pt idx="1">
                  <c:v>483</c:v>
                </c:pt>
                <c:pt idx="2">
                  <c:v>564</c:v>
                </c:pt>
                <c:pt idx="3" formatCode="0.00">
                  <c:v>173</c:v>
                </c:pt>
                <c:pt idx="4">
                  <c:v>49</c:v>
                </c:pt>
                <c:pt idx="5">
                  <c:v>35</c:v>
                </c:pt>
                <c:pt idx="6">
                  <c:v>30</c:v>
                </c:pt>
                <c:pt idx="7">
                  <c:v>37</c:v>
                </c:pt>
                <c:pt idx="8">
                  <c:v>37</c:v>
                </c:pt>
                <c:pt idx="9">
                  <c:v>32</c:v>
                </c:pt>
                <c:pt idx="10">
                  <c:v>37</c:v>
                </c:pt>
                <c:pt idx="11">
                  <c:v>22</c:v>
                </c:pt>
                <c:pt idx="12">
                  <c:v>11</c:v>
                </c:pt>
                <c:pt idx="13">
                  <c:v>5</c:v>
                </c:pt>
                <c:pt idx="14">
                  <c:v>13</c:v>
                </c:pt>
                <c:pt idx="15">
                  <c:v>10</c:v>
                </c:pt>
                <c:pt idx="16">
                  <c:v>9</c:v>
                </c:pt>
                <c:pt idx="17">
                  <c:v>8</c:v>
                </c:pt>
                <c:pt idx="18">
                  <c:v>4</c:v>
                </c:pt>
                <c:pt idx="19">
                  <c:v>9</c:v>
                </c:pt>
                <c:pt idx="20">
                  <c:v>2</c:v>
                </c:pt>
                <c:pt idx="21">
                  <c:v>2</c:v>
                </c:pt>
                <c:pt idx="22">
                  <c:v>4</c:v>
                </c:pt>
                <c:pt idx="23">
                  <c:v>0</c:v>
                </c:pt>
                <c:pt idx="24">
                  <c:v>1</c:v>
                </c:pt>
                <c:pt idx="25">
                  <c:v>1</c:v>
                </c:pt>
                <c:pt idx="26">
                  <c:v>0</c:v>
                </c:pt>
                <c:pt idx="27">
                  <c:v>0</c:v>
                </c:pt>
                <c:pt idx="28">
                  <c:v>1</c:v>
                </c:pt>
                <c:pt idx="29">
                  <c:v>0</c:v>
                </c:pt>
                <c:pt idx="30">
                  <c:v>1</c:v>
                </c:pt>
                <c:pt idx="31">
                  <c:v>2</c:v>
                </c:pt>
                <c:pt idx="32">
                  <c:v>0</c:v>
                </c:pt>
                <c:pt idx="33">
                  <c:v>0</c:v>
                </c:pt>
                <c:pt idx="34">
                  <c:v>0</c:v>
                </c:pt>
                <c:pt idx="35">
                  <c:v>1</c:v>
                </c:pt>
              </c:numCache>
            </c:numRef>
          </c:val>
        </c:ser>
        <c:ser>
          <c:idx val="1"/>
          <c:order val="1"/>
          <c:tx>
            <c:strRef>
              <c:f>'(E) 3''UTR distribution'!$A$39</c:f>
              <c:strCache>
                <c:ptCount val="1"/>
                <c:pt idx="0">
                  <c:v>Δ NMD</c:v>
                </c:pt>
              </c:strCache>
            </c:strRef>
          </c:tx>
          <c:invertIfNegative val="0"/>
          <c:val>
            <c:numRef>
              <c:f>'(E) 3''UTR distribution'!$B$41:$AK$41</c:f>
              <c:numCache>
                <c:formatCode>General</c:formatCode>
                <c:ptCount val="36"/>
                <c:pt idx="0">
                  <c:v>7</c:v>
                </c:pt>
                <c:pt idx="1">
                  <c:v>44</c:v>
                </c:pt>
                <c:pt idx="2">
                  <c:v>80</c:v>
                </c:pt>
                <c:pt idx="3" formatCode="0.00">
                  <c:v>55</c:v>
                </c:pt>
                <c:pt idx="4">
                  <c:v>108</c:v>
                </c:pt>
                <c:pt idx="5">
                  <c:v>108</c:v>
                </c:pt>
                <c:pt idx="6">
                  <c:v>145</c:v>
                </c:pt>
                <c:pt idx="7">
                  <c:v>161</c:v>
                </c:pt>
                <c:pt idx="8">
                  <c:v>156</c:v>
                </c:pt>
                <c:pt idx="9">
                  <c:v>140</c:v>
                </c:pt>
                <c:pt idx="10">
                  <c:v>127</c:v>
                </c:pt>
                <c:pt idx="11">
                  <c:v>72</c:v>
                </c:pt>
                <c:pt idx="12">
                  <c:v>67</c:v>
                </c:pt>
                <c:pt idx="13">
                  <c:v>61</c:v>
                </c:pt>
                <c:pt idx="14">
                  <c:v>44</c:v>
                </c:pt>
                <c:pt idx="15">
                  <c:v>46</c:v>
                </c:pt>
                <c:pt idx="16">
                  <c:v>54</c:v>
                </c:pt>
                <c:pt idx="17">
                  <c:v>22</c:v>
                </c:pt>
                <c:pt idx="18">
                  <c:v>29</c:v>
                </c:pt>
                <c:pt idx="19">
                  <c:v>19</c:v>
                </c:pt>
                <c:pt idx="20">
                  <c:v>16</c:v>
                </c:pt>
                <c:pt idx="21">
                  <c:v>15</c:v>
                </c:pt>
                <c:pt idx="22">
                  <c:v>11</c:v>
                </c:pt>
                <c:pt idx="23">
                  <c:v>15</c:v>
                </c:pt>
                <c:pt idx="24">
                  <c:v>12</c:v>
                </c:pt>
                <c:pt idx="25">
                  <c:v>12</c:v>
                </c:pt>
                <c:pt idx="26">
                  <c:v>5</c:v>
                </c:pt>
                <c:pt idx="27">
                  <c:v>4</c:v>
                </c:pt>
                <c:pt idx="28">
                  <c:v>3</c:v>
                </c:pt>
                <c:pt idx="29">
                  <c:v>0</c:v>
                </c:pt>
                <c:pt idx="30">
                  <c:v>1</c:v>
                </c:pt>
                <c:pt idx="31">
                  <c:v>1</c:v>
                </c:pt>
                <c:pt idx="32">
                  <c:v>2</c:v>
                </c:pt>
                <c:pt idx="33">
                  <c:v>0</c:v>
                </c:pt>
                <c:pt idx="34">
                  <c:v>1</c:v>
                </c:pt>
                <c:pt idx="35">
                  <c:v>1</c:v>
                </c:pt>
              </c:numCache>
            </c:numRef>
          </c:val>
        </c:ser>
        <c:dLbls>
          <c:showLegendKey val="0"/>
          <c:showVal val="0"/>
          <c:showCatName val="0"/>
          <c:showSerName val="0"/>
          <c:showPercent val="0"/>
          <c:showBubbleSize val="0"/>
        </c:dLbls>
        <c:gapWidth val="150"/>
        <c:axId val="40827520"/>
        <c:axId val="40841984"/>
      </c:barChart>
      <c:catAx>
        <c:axId val="40827520"/>
        <c:scaling>
          <c:orientation val="minMax"/>
        </c:scaling>
        <c:delete val="0"/>
        <c:axPos val="b"/>
        <c:title>
          <c:tx>
            <c:rich>
              <a:bodyPr/>
              <a:lstStyle/>
              <a:p>
                <a:pPr>
                  <a:defRPr b="0"/>
                </a:pPr>
                <a:r>
                  <a:rPr lang="en-US" b="0"/>
                  <a:t>Range interval</a:t>
                </a:r>
              </a:p>
            </c:rich>
          </c:tx>
          <c:overlay val="0"/>
        </c:title>
        <c:majorTickMark val="out"/>
        <c:minorTickMark val="none"/>
        <c:tickLblPos val="nextTo"/>
        <c:txPr>
          <a:bodyPr/>
          <a:lstStyle/>
          <a:p>
            <a:pPr>
              <a:defRPr lang="de-DE"/>
            </a:pPr>
            <a:endParaRPr lang="en-US"/>
          </a:p>
        </c:txPr>
        <c:crossAx val="40841984"/>
        <c:crosses val="autoZero"/>
        <c:auto val="1"/>
        <c:lblAlgn val="ctr"/>
        <c:lblOffset val="100"/>
        <c:noMultiLvlLbl val="0"/>
      </c:catAx>
      <c:valAx>
        <c:axId val="40841984"/>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0827520"/>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'(F) 5''UTR distribution'!$A$4</c:f>
              <c:strCache>
                <c:ptCount val="1"/>
                <c:pt idx="0">
                  <c:v>Control</c:v>
                </c:pt>
              </c:strCache>
            </c:strRef>
          </c:tx>
          <c:invertIfNegative val="0"/>
          <c:val>
            <c:numRef>
              <c:f>'(F) 5''UTR distribution'!$B$6:$AB$6</c:f>
              <c:numCache>
                <c:formatCode>0.00</c:formatCode>
                <c:ptCount val="27"/>
                <c:pt idx="0" formatCode="General">
                  <c:v>1372</c:v>
                </c:pt>
                <c:pt idx="1">
                  <c:v>1006</c:v>
                </c:pt>
                <c:pt idx="2" formatCode="General">
                  <c:v>296</c:v>
                </c:pt>
                <c:pt idx="3">
                  <c:v>108</c:v>
                </c:pt>
                <c:pt idx="4" formatCode="General">
                  <c:v>46</c:v>
                </c:pt>
                <c:pt idx="5" formatCode="General">
                  <c:v>15</c:v>
                </c:pt>
                <c:pt idx="6" formatCode="General">
                  <c:v>17</c:v>
                </c:pt>
                <c:pt idx="7" formatCode="General">
                  <c:v>4</c:v>
                </c:pt>
                <c:pt idx="8" formatCode="General">
                  <c:v>0</c:v>
                </c:pt>
                <c:pt idx="9" formatCode="General">
                  <c:v>3</c:v>
                </c:pt>
                <c:pt idx="10" formatCode="General">
                  <c:v>2</c:v>
                </c:pt>
                <c:pt idx="11" formatCode="General">
                  <c:v>4</c:v>
                </c:pt>
                <c:pt idx="12" formatCode="General">
                  <c:v>2</c:v>
                </c:pt>
                <c:pt idx="13" formatCode="General">
                  <c:v>0</c:v>
                </c:pt>
                <c:pt idx="14" formatCode="General">
                  <c:v>0</c:v>
                </c:pt>
                <c:pt idx="15" formatCode="General">
                  <c:v>0</c:v>
                </c:pt>
                <c:pt idx="16" formatCode="General">
                  <c:v>1</c:v>
                </c:pt>
                <c:pt idx="17" formatCode="General">
                  <c:v>4</c:v>
                </c:pt>
                <c:pt idx="18" formatCode="General">
                  <c:v>0</c:v>
                </c:pt>
                <c:pt idx="19" formatCode="General">
                  <c:v>0</c:v>
                </c:pt>
                <c:pt idx="20" formatCode="General">
                  <c:v>2</c:v>
                </c:pt>
                <c:pt idx="21" formatCode="General">
                  <c:v>0</c:v>
                </c:pt>
                <c:pt idx="22" formatCode="General">
                  <c:v>0</c:v>
                </c:pt>
                <c:pt idx="23" formatCode="General">
                  <c:v>2</c:v>
                </c:pt>
                <c:pt idx="24" formatCode="General">
                  <c:v>0</c:v>
                </c:pt>
                <c:pt idx="25" formatCode="General">
                  <c:v>0</c:v>
                </c:pt>
                <c:pt idx="26" formatCode="General">
                  <c:v>0</c:v>
                </c:pt>
              </c:numCache>
            </c:numRef>
          </c:val>
        </c:ser>
        <c:ser>
          <c:idx val="1"/>
          <c:order val="1"/>
          <c:tx>
            <c:strRef>
              <c:f>'(F) 5''UTR distribution'!$A$7</c:f>
              <c:strCache>
                <c:ptCount val="1"/>
                <c:pt idx="0">
                  <c:v>Δ NMD</c:v>
                </c:pt>
              </c:strCache>
            </c:strRef>
          </c:tx>
          <c:invertIfNegative val="0"/>
          <c:val>
            <c:numRef>
              <c:f>'(F) 5''UTR distribution'!$B$9:$AB$9</c:f>
              <c:numCache>
                <c:formatCode>0.00</c:formatCode>
                <c:ptCount val="27"/>
                <c:pt idx="0" formatCode="General">
                  <c:v>1363</c:v>
                </c:pt>
                <c:pt idx="1">
                  <c:v>1004</c:v>
                </c:pt>
                <c:pt idx="2" formatCode="General">
                  <c:v>288</c:v>
                </c:pt>
                <c:pt idx="3">
                  <c:v>114</c:v>
                </c:pt>
                <c:pt idx="4" formatCode="General">
                  <c:v>53</c:v>
                </c:pt>
                <c:pt idx="5" formatCode="General">
                  <c:v>26</c:v>
                </c:pt>
                <c:pt idx="6" formatCode="General">
                  <c:v>17</c:v>
                </c:pt>
                <c:pt idx="7" formatCode="General">
                  <c:v>3</c:v>
                </c:pt>
                <c:pt idx="8" formatCode="General">
                  <c:v>4</c:v>
                </c:pt>
                <c:pt idx="9" formatCode="General">
                  <c:v>4</c:v>
                </c:pt>
                <c:pt idx="10" formatCode="General">
                  <c:v>2</c:v>
                </c:pt>
                <c:pt idx="11" formatCode="General">
                  <c:v>0</c:v>
                </c:pt>
                <c:pt idx="12" formatCode="General">
                  <c:v>1</c:v>
                </c:pt>
                <c:pt idx="13" formatCode="General">
                  <c:v>1</c:v>
                </c:pt>
                <c:pt idx="14" formatCode="General">
                  <c:v>1</c:v>
                </c:pt>
                <c:pt idx="15" formatCode="General">
                  <c:v>0</c:v>
                </c:pt>
                <c:pt idx="16" formatCode="General">
                  <c:v>1</c:v>
                </c:pt>
                <c:pt idx="17" formatCode="General">
                  <c:v>1</c:v>
                </c:pt>
                <c:pt idx="18" formatCode="General">
                  <c:v>0</c:v>
                </c:pt>
                <c:pt idx="19" formatCode="General">
                  <c:v>0</c:v>
                </c:pt>
                <c:pt idx="20" formatCode="General">
                  <c:v>1</c:v>
                </c:pt>
                <c:pt idx="21" formatCode="General">
                  <c:v>0</c:v>
                </c:pt>
                <c:pt idx="22" formatCode="General">
                  <c:v>0</c:v>
                </c:pt>
                <c:pt idx="23" formatCode="General">
                  <c:v>0</c:v>
                </c:pt>
                <c:pt idx="24" formatCode="General">
                  <c:v>0</c:v>
                </c:pt>
                <c:pt idx="25" formatCode="General">
                  <c:v>0</c:v>
                </c:pt>
                <c:pt idx="26" formatCode="General">
                  <c:v>0</c:v>
                </c:pt>
              </c:numCache>
            </c:numRef>
          </c:val>
        </c:ser>
        <c:dLbls>
          <c:showLegendKey val="0"/>
          <c:showVal val="0"/>
          <c:showCatName val="0"/>
          <c:showSerName val="0"/>
          <c:showPercent val="0"/>
          <c:showBubbleSize val="0"/>
        </c:dLbls>
        <c:gapWidth val="150"/>
        <c:axId val="40950016"/>
        <c:axId val="40952192"/>
      </c:barChart>
      <c:catAx>
        <c:axId val="40950016"/>
        <c:scaling>
          <c:orientation val="minMax"/>
        </c:scaling>
        <c:delete val="0"/>
        <c:axPos val="b"/>
        <c:title>
          <c:tx>
            <c:rich>
              <a:bodyPr/>
              <a:lstStyle/>
              <a:p>
                <a:pPr>
                  <a:defRPr b="0"/>
                </a:pPr>
                <a:r>
                  <a:rPr lang="en-US" b="0"/>
                  <a:t>Range interval</a:t>
                </a:r>
              </a:p>
            </c:rich>
          </c:tx>
          <c:overlay val="0"/>
        </c:title>
        <c:majorTickMark val="out"/>
        <c:minorTickMark val="none"/>
        <c:tickLblPos val="nextTo"/>
        <c:txPr>
          <a:bodyPr/>
          <a:lstStyle/>
          <a:p>
            <a:pPr>
              <a:defRPr lang="de-DE"/>
            </a:pPr>
            <a:endParaRPr lang="en-US"/>
          </a:p>
        </c:txPr>
        <c:crossAx val="40952192"/>
        <c:crosses val="autoZero"/>
        <c:auto val="1"/>
        <c:lblAlgn val="ctr"/>
        <c:lblOffset val="100"/>
        <c:noMultiLvlLbl val="0"/>
      </c:catAx>
      <c:valAx>
        <c:axId val="40952192"/>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0950016"/>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'(F) 5''UTR distribution'!$A$12</c:f>
              <c:strCache>
                <c:ptCount val="1"/>
                <c:pt idx="0">
                  <c:v>Control</c:v>
                </c:pt>
              </c:strCache>
            </c:strRef>
          </c:tx>
          <c:invertIfNegative val="0"/>
          <c:val>
            <c:numRef>
              <c:f>'(F) 5''UTR distribution'!$B$14:$AB$14</c:f>
              <c:numCache>
                <c:formatCode>0.00</c:formatCode>
                <c:ptCount val="27"/>
                <c:pt idx="0" formatCode="General">
                  <c:v>976</c:v>
                </c:pt>
                <c:pt idx="1">
                  <c:v>841</c:v>
                </c:pt>
                <c:pt idx="2" formatCode="General">
                  <c:v>380</c:v>
                </c:pt>
                <c:pt idx="3">
                  <c:v>163</c:v>
                </c:pt>
                <c:pt idx="4" formatCode="General">
                  <c:v>100</c:v>
                </c:pt>
                <c:pt idx="5" formatCode="General">
                  <c:v>56</c:v>
                </c:pt>
                <c:pt idx="6" formatCode="General">
                  <c:v>20</c:v>
                </c:pt>
                <c:pt idx="7" formatCode="General">
                  <c:v>18</c:v>
                </c:pt>
                <c:pt idx="8" formatCode="General">
                  <c:v>7</c:v>
                </c:pt>
                <c:pt idx="9" formatCode="General">
                  <c:v>11</c:v>
                </c:pt>
                <c:pt idx="10" formatCode="General">
                  <c:v>16</c:v>
                </c:pt>
                <c:pt idx="11" formatCode="General">
                  <c:v>3</c:v>
                </c:pt>
                <c:pt idx="12" formatCode="General">
                  <c:v>7</c:v>
                </c:pt>
                <c:pt idx="13" formatCode="General">
                  <c:v>1</c:v>
                </c:pt>
                <c:pt idx="14" formatCode="General">
                  <c:v>3</c:v>
                </c:pt>
                <c:pt idx="15" formatCode="General">
                  <c:v>3</c:v>
                </c:pt>
                <c:pt idx="16" formatCode="General">
                  <c:v>2</c:v>
                </c:pt>
                <c:pt idx="17" formatCode="General">
                  <c:v>4</c:v>
                </c:pt>
                <c:pt idx="18" formatCode="General">
                  <c:v>4</c:v>
                </c:pt>
                <c:pt idx="19" formatCode="General">
                  <c:v>0</c:v>
                </c:pt>
                <c:pt idx="20" formatCode="General">
                  <c:v>2</c:v>
                </c:pt>
                <c:pt idx="21" formatCode="General">
                  <c:v>2</c:v>
                </c:pt>
                <c:pt idx="22" formatCode="General">
                  <c:v>1</c:v>
                </c:pt>
                <c:pt idx="23" formatCode="General">
                  <c:v>1</c:v>
                </c:pt>
                <c:pt idx="24" formatCode="General">
                  <c:v>0</c:v>
                </c:pt>
                <c:pt idx="25" formatCode="General">
                  <c:v>0</c:v>
                </c:pt>
                <c:pt idx="26" formatCode="General">
                  <c:v>0</c:v>
                </c:pt>
              </c:numCache>
            </c:numRef>
          </c:val>
        </c:ser>
        <c:ser>
          <c:idx val="1"/>
          <c:order val="1"/>
          <c:tx>
            <c:strRef>
              <c:f>'(F) 5''UTR distribution'!$A$15</c:f>
              <c:strCache>
                <c:ptCount val="1"/>
                <c:pt idx="0">
                  <c:v>Δ NMD</c:v>
                </c:pt>
              </c:strCache>
            </c:strRef>
          </c:tx>
          <c:invertIfNegative val="0"/>
          <c:val>
            <c:numRef>
              <c:f>'(F) 5''UTR distribution'!$B$17:$AB$17</c:f>
              <c:numCache>
                <c:formatCode>0.00</c:formatCode>
                <c:ptCount val="27"/>
                <c:pt idx="0" formatCode="General">
                  <c:v>981</c:v>
                </c:pt>
                <c:pt idx="1">
                  <c:v>903</c:v>
                </c:pt>
                <c:pt idx="2" formatCode="General">
                  <c:v>424</c:v>
                </c:pt>
                <c:pt idx="3">
                  <c:v>171</c:v>
                </c:pt>
                <c:pt idx="4" formatCode="General">
                  <c:v>76</c:v>
                </c:pt>
                <c:pt idx="5" formatCode="General">
                  <c:v>29</c:v>
                </c:pt>
                <c:pt idx="6" formatCode="General">
                  <c:v>7</c:v>
                </c:pt>
                <c:pt idx="7" formatCode="General">
                  <c:v>12</c:v>
                </c:pt>
                <c:pt idx="8" formatCode="General">
                  <c:v>6</c:v>
                </c:pt>
                <c:pt idx="9" formatCode="General">
                  <c:v>5</c:v>
                </c:pt>
                <c:pt idx="10" formatCode="General">
                  <c:v>4</c:v>
                </c:pt>
                <c:pt idx="11" formatCode="General">
                  <c:v>1</c:v>
                </c:pt>
                <c:pt idx="12" formatCode="General">
                  <c:v>0</c:v>
                </c:pt>
                <c:pt idx="13" formatCode="General">
                  <c:v>0</c:v>
                </c:pt>
                <c:pt idx="14" formatCode="General">
                  <c:v>0</c:v>
                </c:pt>
                <c:pt idx="15" formatCode="General">
                  <c:v>0</c:v>
                </c:pt>
                <c:pt idx="16" formatCode="General">
                  <c:v>1</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numCache>
            </c:numRef>
          </c:val>
        </c:ser>
        <c:dLbls>
          <c:showLegendKey val="0"/>
          <c:showVal val="0"/>
          <c:showCatName val="0"/>
          <c:showSerName val="0"/>
          <c:showPercent val="0"/>
          <c:showBubbleSize val="0"/>
        </c:dLbls>
        <c:gapWidth val="150"/>
        <c:axId val="41158144"/>
        <c:axId val="41160064"/>
      </c:barChart>
      <c:catAx>
        <c:axId val="41158144"/>
        <c:scaling>
          <c:orientation val="minMax"/>
        </c:scaling>
        <c:delete val="0"/>
        <c:axPos val="b"/>
        <c:title>
          <c:tx>
            <c:rich>
              <a:bodyPr/>
              <a:lstStyle/>
              <a:p>
                <a:pPr>
                  <a:defRPr b="0"/>
                </a:pPr>
                <a:r>
                  <a:rPr lang="en-US" b="0"/>
                  <a:t>Range</a:t>
                </a:r>
                <a:r>
                  <a:rPr lang="en-US" b="0" baseline="0"/>
                  <a:t> interval</a:t>
                </a:r>
                <a:endParaRPr lang="en-US" b="0"/>
              </a:p>
            </c:rich>
          </c:tx>
          <c:overlay val="0"/>
        </c:title>
        <c:majorTickMark val="out"/>
        <c:minorTickMark val="none"/>
        <c:tickLblPos val="nextTo"/>
        <c:txPr>
          <a:bodyPr/>
          <a:lstStyle/>
          <a:p>
            <a:pPr>
              <a:defRPr lang="de-DE"/>
            </a:pPr>
            <a:endParaRPr lang="en-US"/>
          </a:p>
        </c:txPr>
        <c:crossAx val="41160064"/>
        <c:crosses val="autoZero"/>
        <c:auto val="1"/>
        <c:lblAlgn val="ctr"/>
        <c:lblOffset val="100"/>
        <c:noMultiLvlLbl val="0"/>
      </c:catAx>
      <c:valAx>
        <c:axId val="41160064"/>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1158144"/>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'(F) 5''UTR distribution'!$A$20</c:f>
              <c:strCache>
                <c:ptCount val="1"/>
                <c:pt idx="0">
                  <c:v>Control</c:v>
                </c:pt>
              </c:strCache>
            </c:strRef>
          </c:tx>
          <c:invertIfNegative val="0"/>
          <c:val>
            <c:numRef>
              <c:f>'(F) 5''UTR distribution'!$B$22:$AB$22</c:f>
              <c:numCache>
                <c:formatCode>0.00</c:formatCode>
                <c:ptCount val="27"/>
                <c:pt idx="0" formatCode="General">
                  <c:v>255</c:v>
                </c:pt>
                <c:pt idx="1">
                  <c:v>196</c:v>
                </c:pt>
                <c:pt idx="2" formatCode="General">
                  <c:v>52</c:v>
                </c:pt>
                <c:pt idx="3">
                  <c:v>18</c:v>
                </c:pt>
                <c:pt idx="4" formatCode="General">
                  <c:v>11</c:v>
                </c:pt>
                <c:pt idx="5" formatCode="General">
                  <c:v>3</c:v>
                </c:pt>
                <c:pt idx="6" formatCode="General">
                  <c:v>3</c:v>
                </c:pt>
                <c:pt idx="7" formatCode="General">
                  <c:v>1</c:v>
                </c:pt>
                <c:pt idx="8" formatCode="General">
                  <c:v>0</c:v>
                </c:pt>
                <c:pt idx="9" formatCode="General">
                  <c:v>2</c:v>
                </c:pt>
                <c:pt idx="10" formatCode="General">
                  <c:v>0</c:v>
                </c:pt>
                <c:pt idx="11" formatCode="General">
                  <c:v>1</c:v>
                </c:pt>
                <c:pt idx="12" formatCode="General">
                  <c:v>2</c:v>
                </c:pt>
                <c:pt idx="13" formatCode="General">
                  <c:v>0</c:v>
                </c:pt>
                <c:pt idx="14" formatCode="General">
                  <c:v>0</c:v>
                </c:pt>
                <c:pt idx="15" formatCode="General">
                  <c:v>0</c:v>
                </c:pt>
                <c:pt idx="16" formatCode="General">
                  <c:v>0</c:v>
                </c:pt>
                <c:pt idx="17" formatCode="General">
                  <c:v>2</c:v>
                </c:pt>
                <c:pt idx="18" formatCode="General">
                  <c:v>0</c:v>
                </c:pt>
                <c:pt idx="19" formatCode="General">
                  <c:v>0</c:v>
                </c:pt>
                <c:pt idx="20" formatCode="General">
                  <c:v>0</c:v>
                </c:pt>
                <c:pt idx="21" formatCode="General">
                  <c:v>0</c:v>
                </c:pt>
                <c:pt idx="22" formatCode="General">
                  <c:v>0</c:v>
                </c:pt>
                <c:pt idx="23" formatCode="General">
                  <c:v>0</c:v>
                </c:pt>
              </c:numCache>
            </c:numRef>
          </c:val>
        </c:ser>
        <c:ser>
          <c:idx val="1"/>
          <c:order val="1"/>
          <c:tx>
            <c:strRef>
              <c:f>'(F) 5''UTR distribution'!$A$23</c:f>
              <c:strCache>
                <c:ptCount val="1"/>
                <c:pt idx="0">
                  <c:v>Δ NMD</c:v>
                </c:pt>
              </c:strCache>
            </c:strRef>
          </c:tx>
          <c:invertIfNegative val="0"/>
          <c:val>
            <c:numRef>
              <c:f>'(F) 5''UTR distribution'!$B$25:$AB$25</c:f>
              <c:numCache>
                <c:formatCode>0.00</c:formatCode>
                <c:ptCount val="27"/>
                <c:pt idx="0" formatCode="General">
                  <c:v>255</c:v>
                </c:pt>
                <c:pt idx="1">
                  <c:v>199</c:v>
                </c:pt>
                <c:pt idx="2" formatCode="General">
                  <c:v>53</c:v>
                </c:pt>
                <c:pt idx="3">
                  <c:v>25</c:v>
                </c:pt>
                <c:pt idx="4" formatCode="General">
                  <c:v>9</c:v>
                </c:pt>
                <c:pt idx="5" formatCode="General">
                  <c:v>2</c:v>
                </c:pt>
                <c:pt idx="6" formatCode="General">
                  <c:v>2</c:v>
                </c:pt>
              </c:numCache>
            </c:numRef>
          </c:val>
        </c:ser>
        <c:dLbls>
          <c:showLegendKey val="0"/>
          <c:showVal val="0"/>
          <c:showCatName val="0"/>
          <c:showSerName val="0"/>
          <c:showPercent val="0"/>
          <c:showBubbleSize val="0"/>
        </c:dLbls>
        <c:gapWidth val="150"/>
        <c:axId val="41181568"/>
        <c:axId val="41183488"/>
      </c:barChart>
      <c:catAx>
        <c:axId val="41181568"/>
        <c:scaling>
          <c:orientation val="minMax"/>
        </c:scaling>
        <c:delete val="0"/>
        <c:axPos val="b"/>
        <c:title>
          <c:tx>
            <c:rich>
              <a:bodyPr/>
              <a:lstStyle/>
              <a:p>
                <a:pPr>
                  <a:defRPr b="0"/>
                </a:pPr>
                <a:r>
                  <a:rPr lang="en-US" b="0"/>
                  <a:t>Rang</a:t>
                </a:r>
                <a:r>
                  <a:rPr lang="en-US" b="0" baseline="0"/>
                  <a:t>e interval</a:t>
                </a:r>
                <a:endParaRPr lang="en-US" b="0"/>
              </a:p>
            </c:rich>
          </c:tx>
          <c:overlay val="0"/>
        </c:title>
        <c:majorTickMark val="out"/>
        <c:minorTickMark val="none"/>
        <c:tickLblPos val="nextTo"/>
        <c:txPr>
          <a:bodyPr/>
          <a:lstStyle/>
          <a:p>
            <a:pPr>
              <a:defRPr lang="de-DE"/>
            </a:pPr>
            <a:endParaRPr lang="en-US"/>
          </a:p>
        </c:txPr>
        <c:crossAx val="41183488"/>
        <c:crosses val="autoZero"/>
        <c:auto val="1"/>
        <c:lblAlgn val="ctr"/>
        <c:lblOffset val="100"/>
        <c:noMultiLvlLbl val="0"/>
      </c:catAx>
      <c:valAx>
        <c:axId val="41183488"/>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1181568"/>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228599</xdr:colOff>
      <xdr:row>41</xdr:row>
      <xdr:rowOff>90487</xdr:rowOff>
    </xdr:from>
    <xdr:to>
      <xdr:col>9</xdr:col>
      <xdr:colOff>10582</xdr:colOff>
      <xdr:row>60</xdr:row>
      <xdr:rowOff>21167</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294100</xdr:colOff>
      <xdr:row>9</xdr:row>
      <xdr:rowOff>1828800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5</xdr:col>
      <xdr:colOff>294100</xdr:colOff>
      <xdr:row>17</xdr:row>
      <xdr:rowOff>1828800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5</xdr:col>
      <xdr:colOff>294100</xdr:colOff>
      <xdr:row>25</xdr:row>
      <xdr:rowOff>1828800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0</xdr:rowOff>
    </xdr:from>
    <xdr:to>
      <xdr:col>5</xdr:col>
      <xdr:colOff>294100</xdr:colOff>
      <xdr:row>33</xdr:row>
      <xdr:rowOff>1828800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41</xdr:row>
      <xdr:rowOff>0</xdr:rowOff>
    </xdr:from>
    <xdr:to>
      <xdr:col>5</xdr:col>
      <xdr:colOff>294100</xdr:colOff>
      <xdr:row>41</xdr:row>
      <xdr:rowOff>1828800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522700</xdr:colOff>
      <xdr:row>9</xdr:row>
      <xdr:rowOff>1800000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5</xdr:col>
      <xdr:colOff>522700</xdr:colOff>
      <xdr:row>17</xdr:row>
      <xdr:rowOff>1800000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5</xdr:col>
      <xdr:colOff>522700</xdr:colOff>
      <xdr:row>25</xdr:row>
      <xdr:rowOff>1800000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0</xdr:rowOff>
    </xdr:from>
    <xdr:to>
      <xdr:col>5</xdr:col>
      <xdr:colOff>522700</xdr:colOff>
      <xdr:row>33</xdr:row>
      <xdr:rowOff>1800000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41</xdr:row>
      <xdr:rowOff>0</xdr:rowOff>
    </xdr:from>
    <xdr:to>
      <xdr:col>5</xdr:col>
      <xdr:colOff>522700</xdr:colOff>
      <xdr:row>41</xdr:row>
      <xdr:rowOff>1800000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queryTables/queryTable1.xml><?xml version="1.0" encoding="utf-8"?>
<queryTable xmlns="http://schemas.openxmlformats.org/spreadsheetml/2006/main" name="merged_all_alternative_events_C3_NMD_counts.stats_1" connectionId="2" autoFormatId="0" applyNumberFormats="0" applyBorderFormats="0" applyFontFormats="1" applyPatternFormats="1" applyAlignmentFormats="0" applyWidthHeightFormats="0"/>
</file>

<file path=xl/queryTables/queryTable10.xml><?xml version="1.0" encoding="utf-8"?>
<queryTable xmlns="http://schemas.openxmlformats.org/spreadsheetml/2006/main" name="merged_all_alternative_events_C3_NMD_counts.utr5_distribution_1" connectionId="9" autoFormatId="0" applyNumberFormats="0" applyBorderFormats="0" applyFontFormats="1" applyPatternFormats="1" applyAlignmentFormats="0" applyWidthHeightFormats="0"/>
</file>

<file path=xl/queryTables/queryTable11.xml><?xml version="1.0" encoding="utf-8"?>
<queryTable xmlns="http://schemas.openxmlformats.org/spreadsheetml/2006/main" name="merged_all_alternative_events_C3_NMD_counts.utr5_distribution" connectionId="10" autoFormatId="0" applyNumberFormats="0" applyBorderFormats="0" applyFontFormats="1" applyPatternFormats="1" applyAlignmentFormats="0" applyWidthHeightFormats="0"/>
</file>

<file path=xl/queryTables/queryTable2.xml><?xml version="1.0" encoding="utf-8"?>
<queryTable xmlns="http://schemas.openxmlformats.org/spreadsheetml/2006/main" name="merged_all_alternative_events_C3_NMD_counts.cds_types_1" connectionId="11" autoFormatId="0" applyNumberFormats="0" applyBorderFormats="0" applyFontFormats="1" applyPatternFormats="1" applyAlignmentFormats="0" applyWidthHeightFormats="0"/>
</file>

<file path=xl/queryTables/queryTable3.xml><?xml version="1.0" encoding="utf-8"?>
<queryTable xmlns="http://schemas.openxmlformats.org/spreadsheetml/2006/main" name="merged_all_alternative_events_C3_NMD_counts.CHX_1" connectionId="6" autoFormatId="0" applyNumberFormats="0" applyBorderFormats="0" applyFontFormats="1" applyPatternFormats="1" applyAlignmentFormats="0" applyWidthHeightFormats="0"/>
</file>

<file path=xl/queryTables/queryTable4.xml><?xml version="1.0" encoding="utf-8"?>
<queryTable xmlns="http://schemas.openxmlformats.org/spreadsheetml/2006/main" name="merged_all_alternative_events_C3_NMD_counts.DM_1" connectionId="7" autoFormatId="0" applyNumberFormats="0" applyBorderFormats="0" applyFontFormats="1" applyPatternFormats="1" applyAlignmentFormats="0" applyWidthHeightFormats="0"/>
</file>

<file path=xl/queryTables/queryTable5.xml><?xml version="1.0" encoding="utf-8"?>
<queryTable xmlns="http://schemas.openxmlformats.org/spreadsheetml/2006/main" name="merged_all_alternative_events_C3_NMD_counts.All_nmd_1" connectionId="3" autoFormatId="0" applyNumberFormats="0" applyBorderFormats="0" applyFontFormats="1" applyPatternFormats="1" applyAlignmentFormats="0" applyWidthHeightFormats="0"/>
</file>

<file path=xl/queryTables/queryTable6.xml><?xml version="1.0" encoding="utf-8"?>
<queryTable xmlns="http://schemas.openxmlformats.org/spreadsheetml/2006/main" name="merged_all_alternative_events_C3_NMD_counts.DM+SM-CHX_1" connectionId="4" autoFormatId="0" applyNumberFormats="0" applyBorderFormats="0" applyFontFormats="1" applyPatternFormats="1" applyAlignmentFormats="0" applyWidthHeightFormats="0"/>
</file>

<file path=xl/queryTables/queryTable7.xml><?xml version="1.0" encoding="utf-8"?>
<queryTable xmlns="http://schemas.openxmlformats.org/spreadsheetml/2006/main" name="merged_all_alternative_events_C3_NMD_counts.DM+CHX_1" connectionId="5" autoFormatId="0" applyNumberFormats="0" applyBorderFormats="0" applyFontFormats="1" applyPatternFormats="1" applyAlignmentFormats="0" applyWidthHeightFormats="0"/>
</file>

<file path=xl/queryTables/queryTable8.xml><?xml version="1.0" encoding="utf-8"?>
<queryTable xmlns="http://schemas.openxmlformats.org/spreadsheetml/2006/main" name="merged_all_alternative_events_C3_NMD_counts.event_freq" connectionId="1" autoFormatId="0" applyNumberFormats="0" applyBorderFormats="0" applyFontFormats="1" applyPatternFormats="1" applyAlignmentFormats="0" applyWidthHeightFormats="0"/>
</file>

<file path=xl/queryTables/queryTable9.xml><?xml version="1.0" encoding="utf-8"?>
<queryTable xmlns="http://schemas.openxmlformats.org/spreadsheetml/2006/main" name="merged_all_alternative_events_C3_NMD_counts.utr3_distribution_1" connectionId="8"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5.xml"/><Relationship Id="rId2" Type="http://schemas.openxmlformats.org/officeDocument/2006/relationships/queryTable" Target="../queryTables/queryTable4.xml"/><Relationship Id="rId1" Type="http://schemas.openxmlformats.org/officeDocument/2006/relationships/queryTable" Target="../queryTables/queryTable3.xml"/><Relationship Id="rId5" Type="http://schemas.openxmlformats.org/officeDocument/2006/relationships/queryTable" Target="../queryTables/queryTable7.xml"/><Relationship Id="rId4" Type="http://schemas.openxmlformats.org/officeDocument/2006/relationships/queryTable" Target="../queryTables/queryTable6.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9.x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11.xml"/><Relationship Id="rId2" Type="http://schemas.openxmlformats.org/officeDocument/2006/relationships/queryTable" Target="../queryTables/queryTable10.x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RowHeight="12.75" x14ac:dyDescent="0.2"/>
  <sheetData>
    <row r="1" spans="1:1" x14ac:dyDescent="0.2">
      <c r="A1" s="44" t="s">
        <v>167</v>
      </c>
    </row>
    <row r="3" spans="1:1" x14ac:dyDescent="0.2">
      <c r="A3" s="69" t="s">
        <v>168</v>
      </c>
    </row>
    <row r="4" spans="1:1" x14ac:dyDescent="0.2">
      <c r="A4" s="44" t="s">
        <v>170</v>
      </c>
    </row>
    <row r="5" spans="1:1" x14ac:dyDescent="0.2">
      <c r="A5" s="44" t="s">
        <v>171</v>
      </c>
    </row>
    <row r="6" spans="1:1" x14ac:dyDescent="0.2">
      <c r="A6" s="44" t="s">
        <v>176</v>
      </c>
    </row>
    <row r="7" spans="1:1" x14ac:dyDescent="0.2">
      <c r="A7" s="44" t="s">
        <v>172</v>
      </c>
    </row>
    <row r="8" spans="1:1" x14ac:dyDescent="0.2">
      <c r="A8" s="44" t="s">
        <v>173</v>
      </c>
    </row>
    <row r="9" spans="1:1" x14ac:dyDescent="0.2">
      <c r="A9" s="44" t="s">
        <v>174</v>
      </c>
    </row>
    <row r="10" spans="1:1" x14ac:dyDescent="0.2">
      <c r="A10" s="44" t="s">
        <v>175</v>
      </c>
    </row>
    <row r="11" spans="1:1" x14ac:dyDescent="0.2">
      <c r="A11" s="44" t="s">
        <v>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90" zoomScaleNormal="90" workbookViewId="0"/>
  </sheetViews>
  <sheetFormatPr defaultColWidth="11" defaultRowHeight="12.75" x14ac:dyDescent="0.2"/>
  <cols>
    <col min="1" max="1" width="35.625" bestFit="1" customWidth="1"/>
    <col min="2" max="2" width="10.375" bestFit="1" customWidth="1"/>
    <col min="3" max="5" width="11.875" bestFit="1" customWidth="1"/>
    <col min="6" max="6" width="15.625" bestFit="1" customWidth="1"/>
    <col min="7" max="7" width="11.875" bestFit="1" customWidth="1"/>
  </cols>
  <sheetData>
    <row r="1" spans="1:7" x14ac:dyDescent="0.2">
      <c r="A1" s="67" t="s">
        <v>132</v>
      </c>
    </row>
    <row r="3" spans="1:7" x14ac:dyDescent="0.2">
      <c r="A3" s="14" t="s">
        <v>41</v>
      </c>
    </row>
    <row r="5" spans="1:7" s="37" customFormat="1" ht="63.75" x14ac:dyDescent="0.2">
      <c r="A5" s="38" t="s">
        <v>165</v>
      </c>
      <c r="B5" s="35" t="s">
        <v>57</v>
      </c>
      <c r="C5" s="35" t="s">
        <v>58</v>
      </c>
      <c r="D5" s="35" t="s">
        <v>59</v>
      </c>
      <c r="E5" s="35" t="s">
        <v>55</v>
      </c>
      <c r="F5" s="35" t="s">
        <v>56</v>
      </c>
      <c r="G5" s="36" t="s">
        <v>42</v>
      </c>
    </row>
    <row r="6" spans="1:7" x14ac:dyDescent="0.2">
      <c r="A6" s="33" t="s">
        <v>51</v>
      </c>
      <c r="B6" s="2">
        <v>10139</v>
      </c>
      <c r="C6" s="2">
        <v>43</v>
      </c>
      <c r="D6" s="2">
        <v>1035</v>
      </c>
      <c r="E6" s="2">
        <v>815</v>
      </c>
      <c r="F6" s="2">
        <v>109</v>
      </c>
      <c r="G6" s="3">
        <v>8137</v>
      </c>
    </row>
    <row r="7" spans="1:7" x14ac:dyDescent="0.2">
      <c r="A7" s="33" t="s">
        <v>52</v>
      </c>
      <c r="B7" s="2">
        <v>4400</v>
      </c>
      <c r="C7" s="2">
        <v>35</v>
      </c>
      <c r="D7" s="2">
        <v>317</v>
      </c>
      <c r="E7" s="2">
        <v>210</v>
      </c>
      <c r="F7" s="2">
        <v>29</v>
      </c>
      <c r="G7" s="3">
        <v>3809</v>
      </c>
    </row>
    <row r="8" spans="1:7" x14ac:dyDescent="0.2">
      <c r="A8" s="33" t="s">
        <v>53</v>
      </c>
      <c r="B8" s="2">
        <v>18006</v>
      </c>
      <c r="C8" s="2">
        <v>13</v>
      </c>
      <c r="D8" s="2">
        <v>347</v>
      </c>
      <c r="E8" s="2">
        <v>530</v>
      </c>
      <c r="F8" s="2">
        <v>85</v>
      </c>
      <c r="G8" s="3">
        <v>17031</v>
      </c>
    </row>
    <row r="9" spans="1:7" ht="13.5" thickBot="1" x14ac:dyDescent="0.25">
      <c r="A9" s="34" t="s">
        <v>54</v>
      </c>
      <c r="B9" s="9">
        <v>8946</v>
      </c>
      <c r="C9" s="9">
        <v>16</v>
      </c>
      <c r="D9" s="9">
        <v>159</v>
      </c>
      <c r="E9" s="9">
        <v>257</v>
      </c>
      <c r="F9" s="9">
        <v>81</v>
      </c>
      <c r="G9" s="10">
        <v>8433</v>
      </c>
    </row>
    <row r="10" spans="1:7" ht="13.5" thickTop="1" x14ac:dyDescent="0.2">
      <c r="A10" s="7" t="s">
        <v>45</v>
      </c>
      <c r="B10" s="8">
        <f>SUM(B6:B9)</f>
        <v>41491</v>
      </c>
      <c r="C10" s="8">
        <f t="shared" ref="C10:G10" si="0">SUM(C6:C9)</f>
        <v>107</v>
      </c>
      <c r="D10" s="8">
        <f t="shared" si="0"/>
        <v>1858</v>
      </c>
      <c r="E10" s="8">
        <f t="shared" si="0"/>
        <v>1812</v>
      </c>
      <c r="F10" s="8">
        <f t="shared" si="0"/>
        <v>304</v>
      </c>
      <c r="G10" s="15">
        <f t="shared" si="0"/>
        <v>37410</v>
      </c>
    </row>
    <row r="11" spans="1:7" x14ac:dyDescent="0.2">
      <c r="A11" s="6" t="s">
        <v>46</v>
      </c>
      <c r="B11" s="39">
        <f t="shared" ref="B11:G11" si="1">B10/$B$10*100</f>
        <v>100</v>
      </c>
      <c r="C11" s="39">
        <f t="shared" si="1"/>
        <v>0.25788725265720275</v>
      </c>
      <c r="D11" s="39">
        <f t="shared" si="1"/>
        <v>4.4780795835241376</v>
      </c>
      <c r="E11" s="39">
        <f t="shared" si="1"/>
        <v>4.3672121664939381</v>
      </c>
      <c r="F11" s="40">
        <f t="shared" si="1"/>
        <v>0.73268901689523025</v>
      </c>
      <c r="G11" s="40">
        <f t="shared" si="1"/>
        <v>90.164131980429502</v>
      </c>
    </row>
    <row r="13" spans="1:7" x14ac:dyDescent="0.2">
      <c r="A13" s="14" t="s">
        <v>43</v>
      </c>
    </row>
    <row r="15" spans="1:7" ht="63.75" x14ac:dyDescent="0.2">
      <c r="A15" s="38" t="s">
        <v>164</v>
      </c>
      <c r="B15" s="35" t="s">
        <v>57</v>
      </c>
      <c r="C15" s="35" t="s">
        <v>58</v>
      </c>
      <c r="D15" s="35" t="s">
        <v>59</v>
      </c>
      <c r="E15" s="35" t="s">
        <v>55</v>
      </c>
      <c r="F15" s="35" t="s">
        <v>56</v>
      </c>
      <c r="G15" s="36" t="s">
        <v>42</v>
      </c>
    </row>
    <row r="16" spans="1:7" x14ac:dyDescent="0.2">
      <c r="A16" s="93" t="s">
        <v>158</v>
      </c>
      <c r="B16" s="2">
        <v>3361</v>
      </c>
      <c r="C16" s="2">
        <v>7</v>
      </c>
      <c r="D16" s="2">
        <v>130</v>
      </c>
      <c r="E16" s="2">
        <v>166</v>
      </c>
      <c r="F16" s="2">
        <v>10</v>
      </c>
      <c r="G16" s="3">
        <v>3048</v>
      </c>
    </row>
    <row r="17" spans="1:7" x14ac:dyDescent="0.2">
      <c r="A17" s="1" t="s">
        <v>44</v>
      </c>
      <c r="B17" s="2">
        <v>3238</v>
      </c>
      <c r="C17" s="2">
        <v>23</v>
      </c>
      <c r="D17" s="2">
        <v>192</v>
      </c>
      <c r="E17" s="2">
        <v>220</v>
      </c>
      <c r="F17" s="2">
        <v>18</v>
      </c>
      <c r="G17" s="3">
        <v>2785</v>
      </c>
    </row>
    <row r="18" spans="1:7" x14ac:dyDescent="0.2">
      <c r="A18" s="93" t="s">
        <v>159</v>
      </c>
      <c r="B18" s="2">
        <v>641</v>
      </c>
      <c r="C18" s="2">
        <v>6</v>
      </c>
      <c r="D18" s="2">
        <v>33</v>
      </c>
      <c r="E18" s="2">
        <v>37</v>
      </c>
      <c r="F18" s="2">
        <v>2</v>
      </c>
      <c r="G18" s="3">
        <v>563</v>
      </c>
    </row>
    <row r="19" spans="1:7" x14ac:dyDescent="0.2">
      <c r="A19" s="93" t="s">
        <v>163</v>
      </c>
      <c r="B19" s="2">
        <v>1231</v>
      </c>
      <c r="C19" s="2">
        <v>0</v>
      </c>
      <c r="D19" s="2">
        <v>39</v>
      </c>
      <c r="E19" s="2">
        <v>80</v>
      </c>
      <c r="F19" s="2">
        <v>2</v>
      </c>
      <c r="G19" s="3">
        <v>1110</v>
      </c>
    </row>
    <row r="20" spans="1:7" x14ac:dyDescent="0.2">
      <c r="A20" s="100" t="s">
        <v>73</v>
      </c>
      <c r="B20" s="4">
        <v>1872</v>
      </c>
      <c r="C20" s="4">
        <v>6</v>
      </c>
      <c r="D20" s="4">
        <v>72</v>
      </c>
      <c r="E20" s="4">
        <v>117</v>
      </c>
      <c r="F20" s="4">
        <v>4</v>
      </c>
      <c r="G20" s="5">
        <v>1673</v>
      </c>
    </row>
    <row r="23" spans="1:7" x14ac:dyDescent="0.2">
      <c r="A23" t="s">
        <v>166</v>
      </c>
    </row>
  </sheetData>
  <phoneticPr fontId="5"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zoomScale="90" zoomScaleNormal="90" workbookViewId="0">
      <selection activeCell="C59" sqref="C59"/>
    </sheetView>
  </sheetViews>
  <sheetFormatPr defaultColWidth="11" defaultRowHeight="12.75" x14ac:dyDescent="0.2"/>
  <cols>
    <col min="1" max="1" width="29" bestFit="1" customWidth="1"/>
    <col min="2" max="2" width="8.375" bestFit="1" customWidth="1"/>
    <col min="3" max="3" width="7.875" style="27" bestFit="1" customWidth="1"/>
  </cols>
  <sheetData>
    <row r="1" spans="1:3" s="66" customFormat="1" x14ac:dyDescent="0.2">
      <c r="A1" s="69" t="s">
        <v>133</v>
      </c>
      <c r="C1" s="27"/>
    </row>
    <row r="2" spans="1:3" s="66" customFormat="1" x14ac:dyDescent="0.2">
      <c r="C2" s="27"/>
    </row>
    <row r="3" spans="1:3" x14ac:dyDescent="0.2">
      <c r="A3" s="19" t="s">
        <v>122</v>
      </c>
      <c r="B3" s="20"/>
      <c r="C3" s="26"/>
    </row>
    <row r="4" spans="1:3" x14ac:dyDescent="0.2">
      <c r="B4">
        <f>SUM(B6:B9)</f>
        <v>41491</v>
      </c>
    </row>
    <row r="5" spans="1:3" x14ac:dyDescent="0.2">
      <c r="A5" s="17" t="s">
        <v>123</v>
      </c>
      <c r="B5" s="18" t="s">
        <v>124</v>
      </c>
      <c r="C5" s="28" t="s">
        <v>125</v>
      </c>
    </row>
    <row r="6" spans="1:3" x14ac:dyDescent="0.2">
      <c r="A6" s="33" t="s">
        <v>60</v>
      </c>
      <c r="B6" s="2">
        <v>4420</v>
      </c>
      <c r="C6" s="31">
        <f>B6/B$4*100</f>
        <v>10.652912679858282</v>
      </c>
    </row>
    <row r="7" spans="1:3" x14ac:dyDescent="0.2">
      <c r="A7" s="33" t="s">
        <v>126</v>
      </c>
      <c r="B7" s="2">
        <v>31285</v>
      </c>
      <c r="C7" s="31">
        <f t="shared" ref="C7:C9" si="0">B7/B$4*100</f>
        <v>75.401894386734469</v>
      </c>
    </row>
    <row r="8" spans="1:3" x14ac:dyDescent="0.2">
      <c r="A8" s="33" t="s">
        <v>61</v>
      </c>
      <c r="B8" s="2">
        <v>1705</v>
      </c>
      <c r="C8" s="31">
        <f t="shared" si="0"/>
        <v>4.109324913836736</v>
      </c>
    </row>
    <row r="9" spans="1:3" x14ac:dyDescent="0.2">
      <c r="A9" s="41" t="s">
        <v>62</v>
      </c>
      <c r="B9" s="4">
        <v>4081</v>
      </c>
      <c r="C9" s="32">
        <f t="shared" si="0"/>
        <v>9.8358680195705102</v>
      </c>
    </row>
    <row r="10" spans="1:3" x14ac:dyDescent="0.2">
      <c r="A10" s="21"/>
      <c r="B10" s="21"/>
      <c r="C10" s="29"/>
    </row>
    <row r="11" spans="1:3" x14ac:dyDescent="0.2">
      <c r="A11" s="19" t="s">
        <v>127</v>
      </c>
      <c r="B11" s="20"/>
      <c r="C11" s="26"/>
    </row>
    <row r="12" spans="1:3" x14ac:dyDescent="0.2">
      <c r="B12">
        <f>SUM(B14:B17)</f>
        <v>37410</v>
      </c>
    </row>
    <row r="13" spans="1:3" x14ac:dyDescent="0.2">
      <c r="A13" s="17" t="s">
        <v>123</v>
      </c>
      <c r="B13" s="18" t="s">
        <v>124</v>
      </c>
      <c r="C13" s="28" t="s">
        <v>125</v>
      </c>
    </row>
    <row r="14" spans="1:3" x14ac:dyDescent="0.2">
      <c r="A14" s="33" t="s">
        <v>60</v>
      </c>
      <c r="B14" s="2">
        <v>4420</v>
      </c>
      <c r="C14" s="31">
        <f>B14/B$12*100</f>
        <v>11.81502272119754</v>
      </c>
    </row>
    <row r="15" spans="1:3" x14ac:dyDescent="0.2">
      <c r="A15" s="33" t="s">
        <v>126</v>
      </c>
      <c r="B15" s="2">
        <v>31285</v>
      </c>
      <c r="C15" s="31">
        <f t="shared" ref="C15:C17" si="1">B15/B$12*100</f>
        <v>83.627372360331464</v>
      </c>
    </row>
    <row r="16" spans="1:3" x14ac:dyDescent="0.2">
      <c r="A16" s="33" t="s">
        <v>61</v>
      </c>
      <c r="B16" s="2">
        <v>1705</v>
      </c>
      <c r="C16" s="31">
        <f t="shared" si="1"/>
        <v>4.5576049184709966</v>
      </c>
    </row>
    <row r="17" spans="1:3" x14ac:dyDescent="0.2">
      <c r="A17" s="41" t="s">
        <v>62</v>
      </c>
      <c r="B17" s="25">
        <v>0</v>
      </c>
      <c r="C17" s="32">
        <f t="shared" si="1"/>
        <v>0</v>
      </c>
    </row>
    <row r="18" spans="1:3" x14ac:dyDescent="0.2">
      <c r="C18" s="29"/>
    </row>
    <row r="19" spans="1:3" x14ac:dyDescent="0.2">
      <c r="A19" s="94" t="s">
        <v>160</v>
      </c>
      <c r="B19" s="20"/>
      <c r="C19" s="26"/>
    </row>
    <row r="20" spans="1:3" x14ac:dyDescent="0.2">
      <c r="B20">
        <f>SUM(B22:B25)</f>
        <v>3361</v>
      </c>
    </row>
    <row r="21" spans="1:3" x14ac:dyDescent="0.2">
      <c r="A21" s="17" t="s">
        <v>123</v>
      </c>
      <c r="B21" s="18" t="s">
        <v>124</v>
      </c>
      <c r="C21" s="28" t="s">
        <v>125</v>
      </c>
    </row>
    <row r="22" spans="1:3" x14ac:dyDescent="0.2">
      <c r="A22" s="33" t="s">
        <v>60</v>
      </c>
      <c r="B22" s="2">
        <v>179</v>
      </c>
      <c r="C22" s="31">
        <f>B22/B$20*100</f>
        <v>5.3257958940791434</v>
      </c>
    </row>
    <row r="23" spans="1:3" x14ac:dyDescent="0.2">
      <c r="A23" s="33" t="s">
        <v>126</v>
      </c>
      <c r="B23" s="2">
        <v>2768</v>
      </c>
      <c r="C23" s="31">
        <f t="shared" ref="C23:C25" si="2">B23/B$20*100</f>
        <v>82.35644153525736</v>
      </c>
    </row>
    <row r="24" spans="1:3" x14ac:dyDescent="0.2">
      <c r="A24" s="33" t="s">
        <v>61</v>
      </c>
      <c r="B24" s="2">
        <v>101</v>
      </c>
      <c r="C24" s="31">
        <f t="shared" si="2"/>
        <v>3.0050580184468911</v>
      </c>
    </row>
    <row r="25" spans="1:3" x14ac:dyDescent="0.2">
      <c r="A25" s="41" t="s">
        <v>62</v>
      </c>
      <c r="B25">
        <v>313</v>
      </c>
      <c r="C25" s="32">
        <f t="shared" si="2"/>
        <v>9.3127045522166032</v>
      </c>
    </row>
    <row r="26" spans="1:3" x14ac:dyDescent="0.2">
      <c r="C26" s="29"/>
    </row>
    <row r="27" spans="1:3" x14ac:dyDescent="0.2">
      <c r="A27" s="19" t="s">
        <v>128</v>
      </c>
      <c r="B27" s="20"/>
      <c r="C27" s="26"/>
    </row>
    <row r="28" spans="1:3" x14ac:dyDescent="0.2">
      <c r="B28">
        <f>SUM(B30:B33)</f>
        <v>3238</v>
      </c>
    </row>
    <row r="29" spans="1:3" x14ac:dyDescent="0.2">
      <c r="A29" s="17" t="s">
        <v>123</v>
      </c>
      <c r="B29" s="18" t="s">
        <v>124</v>
      </c>
      <c r="C29" s="28" t="s">
        <v>125</v>
      </c>
    </row>
    <row r="30" spans="1:3" x14ac:dyDescent="0.2">
      <c r="A30" s="33" t="s">
        <v>60</v>
      </c>
      <c r="B30" s="2">
        <v>400</v>
      </c>
      <c r="C30" s="31">
        <f>B30/B$28*100</f>
        <v>12.353304508956146</v>
      </c>
    </row>
    <row r="31" spans="1:3" x14ac:dyDescent="0.2">
      <c r="A31" s="33" t="s">
        <v>126</v>
      </c>
      <c r="B31" s="2">
        <v>2197</v>
      </c>
      <c r="C31" s="31">
        <f t="shared" ref="C31:C33" si="3">B31/B$28*100</f>
        <v>67.850525015441633</v>
      </c>
    </row>
    <row r="32" spans="1:3" x14ac:dyDescent="0.2">
      <c r="A32" s="33" t="s">
        <v>61</v>
      </c>
      <c r="B32" s="2">
        <v>188</v>
      </c>
      <c r="C32" s="31">
        <f t="shared" si="3"/>
        <v>5.8060531192093885</v>
      </c>
    </row>
    <row r="33" spans="1:3" x14ac:dyDescent="0.2">
      <c r="A33" s="41" t="s">
        <v>62</v>
      </c>
      <c r="B33">
        <v>453</v>
      </c>
      <c r="C33" s="32">
        <f t="shared" si="3"/>
        <v>13.990117356392833</v>
      </c>
    </row>
    <row r="34" spans="1:3" x14ac:dyDescent="0.2">
      <c r="C34" s="29"/>
    </row>
    <row r="35" spans="1:3" x14ac:dyDescent="0.2">
      <c r="A35" s="94" t="s">
        <v>161</v>
      </c>
      <c r="B35" s="20"/>
      <c r="C35" s="26"/>
    </row>
    <row r="36" spans="1:3" x14ac:dyDescent="0.2">
      <c r="B36">
        <f>SUM(B38:B41)</f>
        <v>641</v>
      </c>
    </row>
    <row r="37" spans="1:3" x14ac:dyDescent="0.2">
      <c r="A37" s="17" t="s">
        <v>123</v>
      </c>
      <c r="B37" s="18" t="s">
        <v>124</v>
      </c>
      <c r="C37" s="28" t="s">
        <v>125</v>
      </c>
    </row>
    <row r="38" spans="1:3" x14ac:dyDescent="0.2">
      <c r="A38" s="33" t="s">
        <v>60</v>
      </c>
      <c r="B38" s="2">
        <v>20</v>
      </c>
      <c r="C38" s="31">
        <f>B38/B$36*100</f>
        <v>3.1201248049921997</v>
      </c>
    </row>
    <row r="39" spans="1:3" x14ac:dyDescent="0.2">
      <c r="A39" s="33" t="s">
        <v>126</v>
      </c>
      <c r="B39" s="2">
        <v>531</v>
      </c>
      <c r="C39" s="31">
        <f t="shared" ref="C39:C41" si="4">B39/B$36*100</f>
        <v>82.839313572542906</v>
      </c>
    </row>
    <row r="40" spans="1:3" x14ac:dyDescent="0.2">
      <c r="A40" s="33" t="s">
        <v>61</v>
      </c>
      <c r="B40" s="2">
        <v>12</v>
      </c>
      <c r="C40" s="31">
        <f t="shared" si="4"/>
        <v>1.87207488299532</v>
      </c>
    </row>
    <row r="41" spans="1:3" x14ac:dyDescent="0.2">
      <c r="A41" s="41" t="s">
        <v>62</v>
      </c>
      <c r="B41">
        <v>78</v>
      </c>
      <c r="C41" s="32">
        <f t="shared" si="4"/>
        <v>12.168486739469579</v>
      </c>
    </row>
    <row r="42" spans="1:3" x14ac:dyDescent="0.2">
      <c r="C42" s="29"/>
    </row>
    <row r="43" spans="1:3" x14ac:dyDescent="0.2">
      <c r="A43" s="94" t="s">
        <v>162</v>
      </c>
      <c r="B43" s="20"/>
      <c r="C43" s="26"/>
    </row>
    <row r="44" spans="1:3" x14ac:dyDescent="0.2">
      <c r="B44">
        <f>SUM(B46:B49)</f>
        <v>1231</v>
      </c>
    </row>
    <row r="45" spans="1:3" x14ac:dyDescent="0.2">
      <c r="A45" s="17" t="s">
        <v>123</v>
      </c>
      <c r="B45" s="18" t="s">
        <v>124</v>
      </c>
      <c r="C45" s="28" t="s">
        <v>125</v>
      </c>
    </row>
    <row r="46" spans="1:3" x14ac:dyDescent="0.2">
      <c r="A46" s="33" t="s">
        <v>60</v>
      </c>
      <c r="B46" s="2">
        <v>50</v>
      </c>
      <c r="C46" s="31">
        <f>B46/B$44*100</f>
        <v>4.0617384240454912</v>
      </c>
    </row>
    <row r="47" spans="1:3" x14ac:dyDescent="0.2">
      <c r="A47" s="33" t="s">
        <v>126</v>
      </c>
      <c r="B47" s="2">
        <v>1042</v>
      </c>
      <c r="C47" s="31">
        <f t="shared" ref="C47:C49" si="5">B47/B$44*100</f>
        <v>84.646628757108047</v>
      </c>
    </row>
    <row r="48" spans="1:3" x14ac:dyDescent="0.2">
      <c r="A48" s="33" t="s">
        <v>61</v>
      </c>
      <c r="B48" s="2">
        <v>18</v>
      </c>
      <c r="C48" s="31">
        <f t="shared" si="5"/>
        <v>1.4622258326563771</v>
      </c>
    </row>
    <row r="49" spans="1:3" x14ac:dyDescent="0.2">
      <c r="A49" s="41" t="s">
        <v>62</v>
      </c>
      <c r="B49">
        <v>121</v>
      </c>
      <c r="C49" s="32">
        <f t="shared" si="5"/>
        <v>9.8294069861900901</v>
      </c>
    </row>
    <row r="50" spans="1:3" x14ac:dyDescent="0.2">
      <c r="C50" s="29"/>
    </row>
    <row r="51" spans="1:3" x14ac:dyDescent="0.2">
      <c r="A51" s="24" t="s">
        <v>63</v>
      </c>
      <c r="B51" s="20"/>
      <c r="C51" s="26"/>
    </row>
    <row r="52" spans="1:3" x14ac:dyDescent="0.2">
      <c r="B52">
        <f>SUM(B54:B57)</f>
        <v>1872</v>
      </c>
    </row>
    <row r="53" spans="1:3" x14ac:dyDescent="0.2">
      <c r="A53" s="17" t="s">
        <v>123</v>
      </c>
      <c r="B53" s="18" t="s">
        <v>124</v>
      </c>
      <c r="C53" s="28" t="s">
        <v>125</v>
      </c>
    </row>
    <row r="54" spans="1:3" x14ac:dyDescent="0.2">
      <c r="A54" s="33" t="s">
        <v>60</v>
      </c>
      <c r="B54" s="2">
        <v>70</v>
      </c>
      <c r="C54" s="31">
        <f>B54/B$52*100</f>
        <v>3.7393162393162394</v>
      </c>
    </row>
    <row r="55" spans="1:3" x14ac:dyDescent="0.2">
      <c r="A55" s="33" t="s">
        <v>126</v>
      </c>
      <c r="B55" s="2">
        <v>1573</v>
      </c>
      <c r="C55" s="31">
        <f t="shared" ref="C55:C57" si="6">B55/B$52*100</f>
        <v>84.027777777777786</v>
      </c>
    </row>
    <row r="56" spans="1:3" x14ac:dyDescent="0.2">
      <c r="A56" s="33" t="s">
        <v>61</v>
      </c>
      <c r="B56" s="2">
        <v>30</v>
      </c>
      <c r="C56" s="31">
        <f t="shared" si="6"/>
        <v>1.6025641025641024</v>
      </c>
    </row>
    <row r="57" spans="1:3" x14ac:dyDescent="0.2">
      <c r="A57" s="41" t="s">
        <v>62</v>
      </c>
      <c r="B57">
        <v>199</v>
      </c>
      <c r="C57" s="32">
        <f t="shared" si="6"/>
        <v>10.630341880341881</v>
      </c>
    </row>
    <row r="58" spans="1:3" x14ac:dyDescent="0.2">
      <c r="C58" s="29"/>
    </row>
  </sheetData>
  <phoneticPr fontId="5" type="noConversion"/>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4" workbookViewId="0">
      <selection activeCell="F25" sqref="F25"/>
    </sheetView>
  </sheetViews>
  <sheetFormatPr defaultColWidth="11" defaultRowHeight="12.75" x14ac:dyDescent="0.2"/>
  <cols>
    <col min="1" max="1" width="27.875" bestFit="1" customWidth="1"/>
    <col min="2" max="2" width="6" bestFit="1" customWidth="1"/>
    <col min="3" max="3" width="6.125" bestFit="1" customWidth="1"/>
    <col min="4" max="4" width="3" customWidth="1"/>
    <col min="5" max="5" width="27.875" bestFit="1" customWidth="1"/>
    <col min="6" max="6" width="6" bestFit="1" customWidth="1"/>
    <col min="7" max="7" width="6.125" bestFit="1" customWidth="1"/>
    <col min="8" max="8" width="4.125" customWidth="1"/>
    <col min="9" max="9" width="27.875" bestFit="1" customWidth="1"/>
    <col min="10" max="10" width="6" bestFit="1" customWidth="1"/>
    <col min="11" max="11" width="6.125" bestFit="1" customWidth="1"/>
    <col min="12" max="12" width="3.625" customWidth="1"/>
    <col min="13" max="13" width="27.875" bestFit="1" customWidth="1"/>
    <col min="14" max="14" width="6" bestFit="1" customWidth="1"/>
    <col min="15" max="15" width="6.125" bestFit="1" customWidth="1"/>
    <col min="16" max="16" width="4.125" customWidth="1"/>
    <col min="17" max="17" width="27.875" bestFit="1" customWidth="1"/>
    <col min="18" max="18" width="6" bestFit="1" customWidth="1"/>
    <col min="19" max="19" width="6.125" bestFit="1" customWidth="1"/>
  </cols>
  <sheetData>
    <row r="1" spans="1:19" s="68" customFormat="1" x14ac:dyDescent="0.2">
      <c r="A1" s="71" t="s">
        <v>134</v>
      </c>
    </row>
    <row r="3" spans="1:19" s="44" customFormat="1" x14ac:dyDescent="0.2">
      <c r="A3" s="42" t="s">
        <v>158</v>
      </c>
      <c r="B3" s="43"/>
      <c r="C3" s="43"/>
      <c r="E3" s="45" t="s">
        <v>49</v>
      </c>
      <c r="F3" s="43"/>
      <c r="G3" s="43"/>
      <c r="I3" s="42" t="s">
        <v>159</v>
      </c>
      <c r="J3" s="43"/>
      <c r="K3" s="43"/>
      <c r="M3" s="42" t="s">
        <v>163</v>
      </c>
      <c r="N3" s="45"/>
      <c r="O3" s="45"/>
      <c r="Q3" s="45" t="s">
        <v>85</v>
      </c>
      <c r="R3" s="45"/>
      <c r="S3" s="45"/>
    </row>
    <row r="4" spans="1:19" s="44" customFormat="1" x14ac:dyDescent="0.2"/>
    <row r="5" spans="1:19" s="46" customFormat="1" x14ac:dyDescent="0.2">
      <c r="A5" s="46" t="s">
        <v>64</v>
      </c>
      <c r="E5" s="46" t="s">
        <v>64</v>
      </c>
      <c r="I5" s="46" t="s">
        <v>64</v>
      </c>
      <c r="M5" s="46" t="s">
        <v>64</v>
      </c>
      <c r="Q5" s="46" t="s">
        <v>64</v>
      </c>
    </row>
    <row r="6" spans="1:19" s="44" customFormat="1" x14ac:dyDescent="0.2">
      <c r="B6" s="44" t="s">
        <v>71</v>
      </c>
      <c r="C6" s="44" t="s">
        <v>72</v>
      </c>
      <c r="F6" s="44" t="s">
        <v>71</v>
      </c>
      <c r="G6" s="44" t="s">
        <v>72</v>
      </c>
      <c r="J6" s="44" t="s">
        <v>71</v>
      </c>
      <c r="K6" s="44" t="s">
        <v>72</v>
      </c>
      <c r="N6" s="44" t="s">
        <v>71</v>
      </c>
      <c r="O6" s="44" t="s">
        <v>72</v>
      </c>
      <c r="R6" s="44" t="s">
        <v>71</v>
      </c>
      <c r="S6" s="44" t="s">
        <v>72</v>
      </c>
    </row>
    <row r="7" spans="1:19" s="44" customFormat="1" x14ac:dyDescent="0.2">
      <c r="A7" s="44" t="s">
        <v>47</v>
      </c>
      <c r="B7" s="44">
        <v>179</v>
      </c>
      <c r="C7" s="44">
        <v>179</v>
      </c>
      <c r="E7" s="44" t="s">
        <v>47</v>
      </c>
      <c r="F7" s="44">
        <v>400</v>
      </c>
      <c r="G7" s="44">
        <v>400</v>
      </c>
      <c r="I7" s="44" t="s">
        <v>47</v>
      </c>
      <c r="J7" s="44">
        <v>20</v>
      </c>
      <c r="K7" s="44">
        <v>20</v>
      </c>
      <c r="M7" s="44" t="s">
        <v>47</v>
      </c>
      <c r="N7" s="44">
        <v>50</v>
      </c>
      <c r="O7" s="44">
        <v>50</v>
      </c>
      <c r="Q7" s="44" t="s">
        <v>47</v>
      </c>
      <c r="R7" s="44">
        <v>70</v>
      </c>
      <c r="S7" s="44">
        <v>70</v>
      </c>
    </row>
    <row r="8" spans="1:19" s="44" customFormat="1" x14ac:dyDescent="0.2">
      <c r="A8" s="44" t="s">
        <v>66</v>
      </c>
      <c r="B8" s="44">
        <v>106</v>
      </c>
      <c r="C8" s="44">
        <v>131</v>
      </c>
      <c r="E8" s="44" t="s">
        <v>66</v>
      </c>
      <c r="F8" s="44">
        <v>277</v>
      </c>
      <c r="G8" s="44">
        <v>223</v>
      </c>
      <c r="I8" s="44" t="s">
        <v>66</v>
      </c>
      <c r="J8" s="44">
        <v>13</v>
      </c>
      <c r="K8" s="44">
        <v>15</v>
      </c>
      <c r="M8" s="44" t="s">
        <v>66</v>
      </c>
      <c r="N8" s="44">
        <v>21</v>
      </c>
      <c r="O8" s="44">
        <v>38</v>
      </c>
      <c r="Q8" s="44" t="s">
        <v>66</v>
      </c>
      <c r="R8" s="44">
        <v>34</v>
      </c>
      <c r="S8" s="44">
        <v>53</v>
      </c>
    </row>
    <row r="9" spans="1:19" s="44" customFormat="1" x14ac:dyDescent="0.2">
      <c r="A9" s="44" t="s">
        <v>65</v>
      </c>
      <c r="B9" s="44">
        <v>89</v>
      </c>
      <c r="C9" s="44">
        <v>109</v>
      </c>
      <c r="E9" s="44" t="s">
        <v>65</v>
      </c>
      <c r="F9" s="44">
        <v>188</v>
      </c>
      <c r="G9" s="44">
        <v>144</v>
      </c>
      <c r="I9" s="44" t="s">
        <v>65</v>
      </c>
      <c r="J9" s="44">
        <v>10</v>
      </c>
      <c r="K9" s="44">
        <v>9</v>
      </c>
      <c r="M9" s="44" t="s">
        <v>65</v>
      </c>
      <c r="N9" s="44">
        <v>19</v>
      </c>
      <c r="O9" s="44">
        <v>32</v>
      </c>
      <c r="Q9" s="44" t="s">
        <v>65</v>
      </c>
      <c r="R9" s="44">
        <v>29</v>
      </c>
      <c r="S9" s="44">
        <v>41</v>
      </c>
    </row>
    <row r="10" spans="1:19" s="44" customFormat="1" x14ac:dyDescent="0.2">
      <c r="A10" s="44" t="s">
        <v>13</v>
      </c>
      <c r="B10" s="44">
        <v>43</v>
      </c>
      <c r="C10" s="44">
        <v>54</v>
      </c>
      <c r="E10" s="44" t="s">
        <v>13</v>
      </c>
      <c r="F10" s="44">
        <v>35</v>
      </c>
      <c r="G10" s="44">
        <v>51</v>
      </c>
      <c r="I10" s="44" t="s">
        <v>13</v>
      </c>
      <c r="J10" s="44">
        <v>2</v>
      </c>
      <c r="K10" s="44">
        <v>6</v>
      </c>
      <c r="M10" s="44" t="s">
        <v>13</v>
      </c>
      <c r="N10" s="44">
        <v>7</v>
      </c>
      <c r="O10" s="44">
        <v>14</v>
      </c>
      <c r="Q10" s="44" t="s">
        <v>13</v>
      </c>
      <c r="R10" s="44">
        <v>9</v>
      </c>
      <c r="S10" s="44">
        <v>20</v>
      </c>
    </row>
    <row r="11" spans="1:19" s="44" customFormat="1" x14ac:dyDescent="0.2"/>
    <row r="12" spans="1:19" s="46" customFormat="1" x14ac:dyDescent="0.2">
      <c r="A12" s="46" t="s">
        <v>48</v>
      </c>
      <c r="E12" s="46" t="s">
        <v>48</v>
      </c>
      <c r="I12" s="46" t="s">
        <v>48</v>
      </c>
      <c r="M12" s="46" t="s">
        <v>48</v>
      </c>
      <c r="Q12" s="46" t="s">
        <v>48</v>
      </c>
    </row>
    <row r="13" spans="1:19" s="44" customFormat="1" x14ac:dyDescent="0.2">
      <c r="B13" s="44" t="s">
        <v>71</v>
      </c>
      <c r="C13" s="44" t="s">
        <v>72</v>
      </c>
      <c r="F13" s="44" t="s">
        <v>71</v>
      </c>
      <c r="G13" s="44" t="s">
        <v>72</v>
      </c>
      <c r="J13" s="44" t="s">
        <v>71</v>
      </c>
      <c r="K13" s="44" t="s">
        <v>72</v>
      </c>
      <c r="N13" s="44" t="s">
        <v>71</v>
      </c>
      <c r="O13" s="44" t="s">
        <v>72</v>
      </c>
      <c r="R13" s="44" t="s">
        <v>71</v>
      </c>
      <c r="S13" s="44" t="s">
        <v>72</v>
      </c>
    </row>
    <row r="14" spans="1:19" s="44" customFormat="1" x14ac:dyDescent="0.2">
      <c r="A14" s="44" t="s">
        <v>47</v>
      </c>
      <c r="B14" s="44">
        <v>2768</v>
      </c>
      <c r="C14" s="44">
        <v>2768</v>
      </c>
      <c r="E14" s="44" t="s">
        <v>47</v>
      </c>
      <c r="F14" s="44">
        <v>2197</v>
      </c>
      <c r="G14" s="44">
        <v>2197</v>
      </c>
      <c r="I14" s="44" t="s">
        <v>47</v>
      </c>
      <c r="J14" s="44">
        <v>531</v>
      </c>
      <c r="K14" s="44">
        <v>531</v>
      </c>
      <c r="M14" s="44" t="s">
        <v>47</v>
      </c>
      <c r="N14" s="44">
        <v>1042</v>
      </c>
      <c r="O14" s="44">
        <v>1042</v>
      </c>
      <c r="Q14" s="44" t="s">
        <v>47</v>
      </c>
      <c r="R14" s="44">
        <v>1573</v>
      </c>
      <c r="S14" s="44">
        <v>1573</v>
      </c>
    </row>
    <row r="15" spans="1:19" s="44" customFormat="1" x14ac:dyDescent="0.2">
      <c r="A15" s="44" t="s">
        <v>67</v>
      </c>
      <c r="B15" s="44">
        <v>573</v>
      </c>
      <c r="C15" s="44">
        <v>2570</v>
      </c>
      <c r="E15" s="44" t="s">
        <v>67</v>
      </c>
      <c r="F15" s="44">
        <v>800</v>
      </c>
      <c r="G15" s="44">
        <v>1557</v>
      </c>
      <c r="I15" s="44" t="s">
        <v>67</v>
      </c>
      <c r="J15" s="44">
        <v>103</v>
      </c>
      <c r="K15" s="44">
        <v>484</v>
      </c>
      <c r="M15" s="44" t="s">
        <v>67</v>
      </c>
      <c r="N15" s="44">
        <v>198</v>
      </c>
      <c r="O15" s="44">
        <v>999</v>
      </c>
      <c r="Q15" s="44" t="s">
        <v>67</v>
      </c>
      <c r="R15" s="44">
        <v>301</v>
      </c>
      <c r="S15" s="44">
        <v>1483</v>
      </c>
    </row>
    <row r="16" spans="1:19" s="44" customFormat="1" x14ac:dyDescent="0.2">
      <c r="A16" s="44" t="s">
        <v>69</v>
      </c>
      <c r="B16" s="44">
        <v>467</v>
      </c>
      <c r="C16" s="44">
        <v>1912</v>
      </c>
      <c r="E16" s="44" t="s">
        <v>69</v>
      </c>
      <c r="F16" s="44">
        <v>688</v>
      </c>
      <c r="G16" s="44">
        <v>1025</v>
      </c>
      <c r="I16" s="44" t="s">
        <v>69</v>
      </c>
      <c r="J16" s="44">
        <v>92</v>
      </c>
      <c r="K16" s="44">
        <v>346</v>
      </c>
      <c r="M16" s="44" t="s">
        <v>69</v>
      </c>
      <c r="N16" s="44">
        <v>150</v>
      </c>
      <c r="O16" s="44">
        <v>725</v>
      </c>
      <c r="Q16" s="44" t="s">
        <v>69</v>
      </c>
      <c r="R16" s="44">
        <v>242</v>
      </c>
      <c r="S16" s="44">
        <v>1071</v>
      </c>
    </row>
    <row r="17" spans="1:19" s="44" customFormat="1" x14ac:dyDescent="0.2"/>
    <row r="18" spans="1:19" s="46" customFormat="1" x14ac:dyDescent="0.2">
      <c r="A18" s="46" t="s">
        <v>68</v>
      </c>
      <c r="E18" s="46" t="s">
        <v>68</v>
      </c>
      <c r="I18" s="46" t="s">
        <v>68</v>
      </c>
      <c r="M18" s="46" t="s">
        <v>68</v>
      </c>
      <c r="Q18" s="46" t="s">
        <v>68</v>
      </c>
    </row>
    <row r="19" spans="1:19" s="44" customFormat="1" x14ac:dyDescent="0.2">
      <c r="B19" s="44" t="s">
        <v>71</v>
      </c>
      <c r="C19" s="44" t="s">
        <v>72</v>
      </c>
      <c r="F19" s="44" t="s">
        <v>71</v>
      </c>
      <c r="G19" s="44" t="s">
        <v>72</v>
      </c>
      <c r="J19" s="44" t="s">
        <v>71</v>
      </c>
      <c r="K19" s="44" t="s">
        <v>72</v>
      </c>
      <c r="N19" s="44" t="s">
        <v>71</v>
      </c>
      <c r="O19" s="44" t="s">
        <v>72</v>
      </c>
      <c r="R19" s="44" t="s">
        <v>71</v>
      </c>
      <c r="S19" s="44" t="s">
        <v>72</v>
      </c>
    </row>
    <row r="20" spans="1:19" s="44" customFormat="1" x14ac:dyDescent="0.2">
      <c r="A20" s="44" t="s">
        <v>47</v>
      </c>
      <c r="B20" s="44">
        <v>101</v>
      </c>
      <c r="C20" s="44">
        <v>101</v>
      </c>
      <c r="E20" s="44" t="s">
        <v>47</v>
      </c>
      <c r="F20" s="44">
        <v>188</v>
      </c>
      <c r="G20" s="44">
        <v>188</v>
      </c>
      <c r="I20" s="44" t="s">
        <v>47</v>
      </c>
      <c r="J20" s="44">
        <v>12</v>
      </c>
      <c r="K20" s="44">
        <v>12</v>
      </c>
      <c r="M20" s="44" t="s">
        <v>47</v>
      </c>
      <c r="N20" s="44">
        <v>18</v>
      </c>
      <c r="O20" s="44">
        <v>18</v>
      </c>
      <c r="Q20" s="44" t="s">
        <v>47</v>
      </c>
      <c r="R20" s="44">
        <v>30</v>
      </c>
      <c r="S20" s="44">
        <v>30</v>
      </c>
    </row>
    <row r="21" spans="1:19" s="44" customFormat="1" x14ac:dyDescent="0.2">
      <c r="A21" s="44" t="s">
        <v>70</v>
      </c>
      <c r="B21" s="44">
        <v>69</v>
      </c>
      <c r="C21" s="44">
        <v>55</v>
      </c>
      <c r="E21" s="44" t="s">
        <v>70</v>
      </c>
      <c r="F21" s="44">
        <v>136</v>
      </c>
      <c r="G21" s="44">
        <v>122</v>
      </c>
      <c r="I21" s="44" t="s">
        <v>70</v>
      </c>
      <c r="J21" s="44">
        <v>5</v>
      </c>
      <c r="K21" s="44">
        <v>8</v>
      </c>
      <c r="M21" s="44" t="s">
        <v>70</v>
      </c>
      <c r="N21" s="44">
        <v>12</v>
      </c>
      <c r="O21" s="44">
        <v>9</v>
      </c>
      <c r="Q21" s="44" t="s">
        <v>70</v>
      </c>
      <c r="R21" s="44">
        <v>17</v>
      </c>
      <c r="S21" s="44">
        <v>17</v>
      </c>
    </row>
    <row r="22" spans="1:19" s="44" customFormat="1" x14ac:dyDescent="0.2">
      <c r="A22" s="44" t="s">
        <v>69</v>
      </c>
      <c r="B22" s="44">
        <v>25</v>
      </c>
      <c r="C22" s="44">
        <v>31</v>
      </c>
      <c r="E22" s="44" t="s">
        <v>69</v>
      </c>
      <c r="F22" s="44">
        <v>70</v>
      </c>
      <c r="G22" s="44">
        <v>91</v>
      </c>
      <c r="I22" s="44" t="s">
        <v>69</v>
      </c>
      <c r="J22" s="44">
        <v>2</v>
      </c>
      <c r="K22" s="44">
        <v>4</v>
      </c>
      <c r="M22" s="44" t="s">
        <v>69</v>
      </c>
      <c r="N22" s="44">
        <v>2</v>
      </c>
      <c r="O22" s="44">
        <v>5</v>
      </c>
      <c r="Q22" s="44" t="s">
        <v>69</v>
      </c>
      <c r="R22" s="44">
        <v>4</v>
      </c>
      <c r="S22" s="44">
        <v>9</v>
      </c>
    </row>
  </sheetData>
  <phoneticPr fontId="5"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B3" sqref="B3"/>
    </sheetView>
  </sheetViews>
  <sheetFormatPr defaultColWidth="11" defaultRowHeight="12.75" x14ac:dyDescent="0.2"/>
  <cols>
    <col min="1" max="1" width="45.25" bestFit="1" customWidth="1"/>
    <col min="2" max="2" width="7.75" customWidth="1"/>
    <col min="3" max="3" width="7.125" customWidth="1"/>
    <col min="4" max="4" width="7.375" customWidth="1"/>
    <col min="5" max="5" width="7.25" bestFit="1" customWidth="1"/>
    <col min="6" max="6" width="7.625" customWidth="1"/>
    <col min="7" max="7" width="7.375" customWidth="1"/>
    <col min="8" max="8" width="12" customWidth="1"/>
  </cols>
  <sheetData>
    <row r="1" spans="1:8" s="70" customFormat="1" x14ac:dyDescent="0.2">
      <c r="A1" s="73" t="s">
        <v>135</v>
      </c>
    </row>
    <row r="3" spans="1:8" ht="39.950000000000003" customHeight="1" x14ac:dyDescent="0.2">
      <c r="A3" s="95" t="s">
        <v>158</v>
      </c>
      <c r="B3" s="48" t="s">
        <v>74</v>
      </c>
      <c r="C3" s="48" t="s">
        <v>74</v>
      </c>
      <c r="D3" s="48" t="s">
        <v>74</v>
      </c>
      <c r="E3" s="48" t="s">
        <v>74</v>
      </c>
      <c r="F3" s="37" t="s">
        <v>45</v>
      </c>
      <c r="G3" s="47" t="s">
        <v>111</v>
      </c>
      <c r="H3" s="47" t="s">
        <v>50</v>
      </c>
    </row>
    <row r="4" spans="1:8" x14ac:dyDescent="0.2">
      <c r="A4" s="49"/>
      <c r="B4" s="50" t="s">
        <v>86</v>
      </c>
      <c r="C4" s="50" t="s">
        <v>87</v>
      </c>
      <c r="D4" s="50" t="s">
        <v>88</v>
      </c>
      <c r="E4" s="51" t="s">
        <v>89</v>
      </c>
      <c r="F4" s="37"/>
      <c r="G4" s="37"/>
      <c r="H4" s="37"/>
    </row>
    <row r="5" spans="1:8" x14ac:dyDescent="0.2">
      <c r="A5" s="33" t="s">
        <v>78</v>
      </c>
      <c r="B5" s="2">
        <v>15</v>
      </c>
      <c r="C5" s="2">
        <v>40</v>
      </c>
      <c r="D5" s="2">
        <v>91</v>
      </c>
      <c r="E5" s="3">
        <v>33</v>
      </c>
      <c r="F5">
        <f t="shared" ref="F5:F10" si="0">SUM(B5:E5)</f>
        <v>179</v>
      </c>
    </row>
    <row r="6" spans="1:8" x14ac:dyDescent="0.2">
      <c r="A6" s="33" t="s">
        <v>79</v>
      </c>
      <c r="B6" s="2">
        <v>19</v>
      </c>
      <c r="C6" s="2">
        <v>39</v>
      </c>
      <c r="D6" s="2">
        <v>70</v>
      </c>
      <c r="E6" s="3">
        <v>51</v>
      </c>
      <c r="F6">
        <f t="shared" si="0"/>
        <v>179</v>
      </c>
    </row>
    <row r="7" spans="1:8" x14ac:dyDescent="0.2">
      <c r="A7" s="33" t="s">
        <v>80</v>
      </c>
      <c r="B7" s="2">
        <v>14</v>
      </c>
      <c r="C7" s="2">
        <v>25</v>
      </c>
      <c r="D7" s="2">
        <v>29</v>
      </c>
      <c r="E7" s="3">
        <v>111</v>
      </c>
      <c r="F7">
        <f t="shared" si="0"/>
        <v>179</v>
      </c>
    </row>
    <row r="8" spans="1:8" x14ac:dyDescent="0.2">
      <c r="A8" s="33" t="s">
        <v>81</v>
      </c>
      <c r="B8" s="2">
        <v>19</v>
      </c>
      <c r="C8" s="2">
        <v>40</v>
      </c>
      <c r="D8" s="2">
        <v>70</v>
      </c>
      <c r="E8" s="3">
        <v>50</v>
      </c>
      <c r="F8">
        <f t="shared" si="0"/>
        <v>179</v>
      </c>
      <c r="G8">
        <f>SUM(C8:D8)</f>
        <v>110</v>
      </c>
    </row>
    <row r="9" spans="1:8" x14ac:dyDescent="0.2">
      <c r="A9" s="52" t="s">
        <v>76</v>
      </c>
      <c r="B9" s="22">
        <v>84</v>
      </c>
      <c r="C9" s="22">
        <v>2081</v>
      </c>
      <c r="D9" s="22">
        <v>489</v>
      </c>
      <c r="E9" s="23">
        <v>114</v>
      </c>
      <c r="F9">
        <f>SUM(B9:E9)</f>
        <v>2768</v>
      </c>
    </row>
    <row r="10" spans="1:8" x14ac:dyDescent="0.2">
      <c r="A10" s="52" t="s">
        <v>75</v>
      </c>
      <c r="B10" s="22">
        <v>127</v>
      </c>
      <c r="C10" s="22">
        <v>1572</v>
      </c>
      <c r="D10" s="22">
        <v>340</v>
      </c>
      <c r="E10" s="23">
        <v>729</v>
      </c>
      <c r="F10">
        <f t="shared" si="0"/>
        <v>2768</v>
      </c>
    </row>
    <row r="11" spans="1:8" x14ac:dyDescent="0.2">
      <c r="A11" s="52" t="s">
        <v>77</v>
      </c>
      <c r="B11" s="22">
        <v>82</v>
      </c>
      <c r="C11" s="22">
        <v>2064</v>
      </c>
      <c r="D11" s="22">
        <v>513</v>
      </c>
      <c r="E11" s="23">
        <v>109</v>
      </c>
      <c r="F11">
        <f t="shared" ref="F11:F14" si="1">SUM(B11:E11)</f>
        <v>2768</v>
      </c>
      <c r="G11">
        <f>SUM(C11:D11)</f>
        <v>2577</v>
      </c>
    </row>
    <row r="12" spans="1:8" x14ac:dyDescent="0.2">
      <c r="A12" s="33" t="s">
        <v>82</v>
      </c>
      <c r="B12" s="2">
        <v>21</v>
      </c>
      <c r="C12" s="2">
        <v>7</v>
      </c>
      <c r="D12" s="2">
        <v>48</v>
      </c>
      <c r="E12" s="3">
        <v>25</v>
      </c>
      <c r="F12">
        <f t="shared" si="1"/>
        <v>101</v>
      </c>
    </row>
    <row r="13" spans="1:8" x14ac:dyDescent="0.2">
      <c r="A13" s="33" t="s">
        <v>83</v>
      </c>
      <c r="B13" s="2">
        <v>9</v>
      </c>
      <c r="C13" s="2">
        <v>15</v>
      </c>
      <c r="D13" s="2">
        <v>16</v>
      </c>
      <c r="E13" s="3">
        <v>61</v>
      </c>
      <c r="F13">
        <f t="shared" si="1"/>
        <v>101</v>
      </c>
    </row>
    <row r="14" spans="1:8" x14ac:dyDescent="0.2">
      <c r="A14" s="41" t="s">
        <v>84</v>
      </c>
      <c r="B14" s="4">
        <v>17</v>
      </c>
      <c r="C14" s="4">
        <v>8</v>
      </c>
      <c r="D14" s="4">
        <v>58</v>
      </c>
      <c r="E14" s="5">
        <v>18</v>
      </c>
      <c r="F14" s="13">
        <f t="shared" si="1"/>
        <v>101</v>
      </c>
      <c r="G14" s="13">
        <f>SUM(C14:D14)</f>
        <v>66</v>
      </c>
    </row>
    <row r="15" spans="1:8" x14ac:dyDescent="0.2">
      <c r="F15" s="25">
        <f>F5+F9+F12</f>
        <v>3048</v>
      </c>
      <c r="G15">
        <f>G8+G11+G14</f>
        <v>2753</v>
      </c>
      <c r="H15" s="30">
        <f>G15/F15</f>
        <v>0.90321522309711288</v>
      </c>
    </row>
    <row r="16" spans="1:8" ht="38.25" x14ac:dyDescent="0.2">
      <c r="A16" s="53" t="s">
        <v>44</v>
      </c>
      <c r="B16" s="48" t="s">
        <v>74</v>
      </c>
      <c r="C16" s="48" t="s">
        <v>74</v>
      </c>
      <c r="D16" s="48" t="s">
        <v>74</v>
      </c>
      <c r="E16" s="48" t="s">
        <v>74</v>
      </c>
    </row>
    <row r="17" spans="1:8" x14ac:dyDescent="0.2">
      <c r="A17" s="12"/>
      <c r="B17" s="50" t="s">
        <v>86</v>
      </c>
      <c r="C17" s="50" t="s">
        <v>87</v>
      </c>
      <c r="D17" s="50" t="s">
        <v>88</v>
      </c>
      <c r="E17" s="51" t="s">
        <v>89</v>
      </c>
    </row>
    <row r="18" spans="1:8" x14ac:dyDescent="0.2">
      <c r="A18" s="33" t="s">
        <v>78</v>
      </c>
      <c r="B18" s="2">
        <v>85</v>
      </c>
      <c r="C18" s="2">
        <v>31</v>
      </c>
      <c r="D18" s="2">
        <v>192</v>
      </c>
      <c r="E18" s="3">
        <v>92</v>
      </c>
      <c r="F18">
        <f t="shared" ref="F18:F23" si="2">SUM(B18:E18)</f>
        <v>400</v>
      </c>
    </row>
    <row r="19" spans="1:8" x14ac:dyDescent="0.2">
      <c r="A19" s="33" t="s">
        <v>79</v>
      </c>
      <c r="B19" s="2">
        <v>88</v>
      </c>
      <c r="C19" s="2">
        <v>44</v>
      </c>
      <c r="D19" s="2">
        <v>100</v>
      </c>
      <c r="E19" s="3">
        <v>168</v>
      </c>
      <c r="F19">
        <f t="shared" si="2"/>
        <v>400</v>
      </c>
    </row>
    <row r="20" spans="1:8" x14ac:dyDescent="0.2">
      <c r="A20" s="33" t="s">
        <v>80</v>
      </c>
      <c r="B20" s="2">
        <v>21</v>
      </c>
      <c r="C20" s="2">
        <v>37</v>
      </c>
      <c r="D20" s="2">
        <v>14</v>
      </c>
      <c r="E20" s="3">
        <v>328</v>
      </c>
      <c r="F20">
        <f t="shared" si="2"/>
        <v>400</v>
      </c>
    </row>
    <row r="21" spans="1:8" x14ac:dyDescent="0.2">
      <c r="A21" s="33" t="s">
        <v>81</v>
      </c>
      <c r="B21" s="2">
        <v>87</v>
      </c>
      <c r="C21" s="2">
        <v>42</v>
      </c>
      <c r="D21" s="2">
        <v>103</v>
      </c>
      <c r="E21" s="3">
        <v>168</v>
      </c>
      <c r="F21">
        <f t="shared" si="2"/>
        <v>400</v>
      </c>
      <c r="G21">
        <f>SUM(C21:D21)</f>
        <v>145</v>
      </c>
    </row>
    <row r="22" spans="1:8" x14ac:dyDescent="0.2">
      <c r="A22" s="52" t="s">
        <v>76</v>
      </c>
      <c r="B22" s="22">
        <v>393</v>
      </c>
      <c r="C22" s="22">
        <v>1150</v>
      </c>
      <c r="D22" s="22">
        <v>407</v>
      </c>
      <c r="E22" s="23">
        <v>247</v>
      </c>
      <c r="F22">
        <f t="shared" si="2"/>
        <v>2197</v>
      </c>
    </row>
    <row r="23" spans="1:8" x14ac:dyDescent="0.2">
      <c r="A23" s="52" t="s">
        <v>75</v>
      </c>
      <c r="B23" s="22">
        <v>420</v>
      </c>
      <c r="C23" s="22">
        <v>757</v>
      </c>
      <c r="D23" s="22">
        <v>268</v>
      </c>
      <c r="E23" s="23">
        <v>752</v>
      </c>
      <c r="F23">
        <f t="shared" si="2"/>
        <v>2197</v>
      </c>
    </row>
    <row r="24" spans="1:8" x14ac:dyDescent="0.2">
      <c r="A24" s="52" t="s">
        <v>77</v>
      </c>
      <c r="B24" s="22">
        <v>403</v>
      </c>
      <c r="C24" s="22">
        <v>1130</v>
      </c>
      <c r="D24" s="22">
        <v>440</v>
      </c>
      <c r="E24" s="23">
        <v>224</v>
      </c>
      <c r="F24">
        <f t="shared" ref="F24:F27" si="3">SUM(B24:E24)</f>
        <v>2197</v>
      </c>
      <c r="G24">
        <f>SUM(C24:D24)</f>
        <v>1570</v>
      </c>
    </row>
    <row r="25" spans="1:8" x14ac:dyDescent="0.2">
      <c r="A25" s="33" t="s">
        <v>82</v>
      </c>
      <c r="B25" s="2">
        <v>26</v>
      </c>
      <c r="C25" s="2">
        <v>12</v>
      </c>
      <c r="D25" s="2">
        <v>110</v>
      </c>
      <c r="E25" s="3">
        <v>40</v>
      </c>
      <c r="F25">
        <f t="shared" si="3"/>
        <v>188</v>
      </c>
    </row>
    <row r="26" spans="1:8" x14ac:dyDescent="0.2">
      <c r="A26" s="33" t="s">
        <v>83</v>
      </c>
      <c r="B26" s="2">
        <v>10</v>
      </c>
      <c r="C26" s="2">
        <v>31</v>
      </c>
      <c r="D26" s="2">
        <v>60</v>
      </c>
      <c r="E26" s="3">
        <v>87</v>
      </c>
      <c r="F26">
        <f t="shared" si="3"/>
        <v>188</v>
      </c>
    </row>
    <row r="27" spans="1:8" x14ac:dyDescent="0.2">
      <c r="A27" s="41" t="s">
        <v>84</v>
      </c>
      <c r="B27" s="4">
        <v>22</v>
      </c>
      <c r="C27" s="4">
        <v>16</v>
      </c>
      <c r="D27" s="4">
        <v>120</v>
      </c>
      <c r="E27" s="5">
        <v>30</v>
      </c>
      <c r="F27" s="13">
        <f t="shared" si="3"/>
        <v>188</v>
      </c>
      <c r="G27" s="13">
        <f>SUM(C27:D27)</f>
        <v>136</v>
      </c>
    </row>
    <row r="28" spans="1:8" x14ac:dyDescent="0.2">
      <c r="F28" s="25">
        <f>F18+F22+F25</f>
        <v>2785</v>
      </c>
      <c r="G28">
        <f>G21+G24+G27</f>
        <v>1851</v>
      </c>
      <c r="H28" s="30">
        <f>G28/F28</f>
        <v>0.6646319569120287</v>
      </c>
    </row>
    <row r="29" spans="1:8" ht="38.25" x14ac:dyDescent="0.2">
      <c r="A29" s="95" t="s">
        <v>159</v>
      </c>
      <c r="B29" s="48" t="s">
        <v>74</v>
      </c>
      <c r="C29" s="48" t="s">
        <v>74</v>
      </c>
      <c r="D29" s="48" t="s">
        <v>74</v>
      </c>
      <c r="E29" s="48" t="s">
        <v>74</v>
      </c>
    </row>
    <row r="30" spans="1:8" x14ac:dyDescent="0.2">
      <c r="A30" s="12"/>
      <c r="B30" s="50" t="s">
        <v>86</v>
      </c>
      <c r="C30" s="50" t="s">
        <v>87</v>
      </c>
      <c r="D30" s="50" t="s">
        <v>88</v>
      </c>
      <c r="E30" s="51" t="s">
        <v>89</v>
      </c>
    </row>
    <row r="31" spans="1:8" x14ac:dyDescent="0.2">
      <c r="A31" s="33" t="s">
        <v>78</v>
      </c>
      <c r="B31" s="2">
        <v>2</v>
      </c>
      <c r="C31" s="2">
        <v>4</v>
      </c>
      <c r="D31" s="2">
        <v>11</v>
      </c>
      <c r="E31" s="3">
        <v>3</v>
      </c>
      <c r="F31">
        <f t="shared" ref="F31:F36" si="4">SUM(B31:E31)</f>
        <v>20</v>
      </c>
    </row>
    <row r="32" spans="1:8" x14ac:dyDescent="0.2">
      <c r="A32" s="33" t="s">
        <v>79</v>
      </c>
      <c r="B32" s="2">
        <v>4</v>
      </c>
      <c r="C32" s="2">
        <v>3</v>
      </c>
      <c r="D32" s="2">
        <v>6</v>
      </c>
      <c r="E32" s="3">
        <v>7</v>
      </c>
      <c r="F32">
        <f t="shared" si="4"/>
        <v>20</v>
      </c>
    </row>
    <row r="33" spans="1:8" x14ac:dyDescent="0.2">
      <c r="A33" s="33" t="s">
        <v>80</v>
      </c>
      <c r="B33" s="2">
        <v>0</v>
      </c>
      <c r="C33" s="2">
        <v>4</v>
      </c>
      <c r="D33" s="2">
        <v>2</v>
      </c>
      <c r="E33" s="3">
        <v>14</v>
      </c>
      <c r="F33">
        <f t="shared" si="4"/>
        <v>20</v>
      </c>
    </row>
    <row r="34" spans="1:8" x14ac:dyDescent="0.2">
      <c r="A34" s="33" t="s">
        <v>81</v>
      </c>
      <c r="B34" s="2">
        <v>4</v>
      </c>
      <c r="C34" s="2">
        <v>3</v>
      </c>
      <c r="D34" s="2">
        <v>6</v>
      </c>
      <c r="E34" s="3">
        <v>7</v>
      </c>
      <c r="F34">
        <f t="shared" si="4"/>
        <v>20</v>
      </c>
      <c r="G34">
        <f>SUM(C34:D34)</f>
        <v>9</v>
      </c>
    </row>
    <row r="35" spans="1:8" x14ac:dyDescent="0.2">
      <c r="A35" s="52" t="s">
        <v>76</v>
      </c>
      <c r="B35" s="22">
        <v>24</v>
      </c>
      <c r="C35" s="22">
        <v>405</v>
      </c>
      <c r="D35" s="22">
        <v>79</v>
      </c>
      <c r="E35" s="23">
        <v>23</v>
      </c>
      <c r="F35">
        <f t="shared" si="4"/>
        <v>531</v>
      </c>
    </row>
    <row r="36" spans="1:8" x14ac:dyDescent="0.2">
      <c r="A36" s="52" t="s">
        <v>75</v>
      </c>
      <c r="B36" s="22">
        <v>36</v>
      </c>
      <c r="C36" s="22">
        <v>290</v>
      </c>
      <c r="D36" s="22">
        <v>56</v>
      </c>
      <c r="E36" s="23">
        <v>149</v>
      </c>
      <c r="F36">
        <f t="shared" si="4"/>
        <v>531</v>
      </c>
    </row>
    <row r="37" spans="1:8" x14ac:dyDescent="0.2">
      <c r="A37" s="52" t="s">
        <v>77</v>
      </c>
      <c r="B37" s="22">
        <v>24</v>
      </c>
      <c r="C37" s="22">
        <v>399</v>
      </c>
      <c r="D37" s="22">
        <v>85</v>
      </c>
      <c r="E37" s="23">
        <v>23</v>
      </c>
      <c r="F37">
        <f t="shared" ref="F37:F40" si="5">SUM(B37:E37)</f>
        <v>531</v>
      </c>
      <c r="G37">
        <f>SUM(C37:D37)</f>
        <v>484</v>
      </c>
    </row>
    <row r="38" spans="1:8" x14ac:dyDescent="0.2">
      <c r="A38" s="33" t="s">
        <v>82</v>
      </c>
      <c r="B38" s="64">
        <v>1</v>
      </c>
      <c r="C38" s="64">
        <v>4</v>
      </c>
      <c r="D38" s="64">
        <v>4</v>
      </c>
      <c r="E38" s="65">
        <v>3</v>
      </c>
      <c r="F38">
        <f t="shared" si="5"/>
        <v>12</v>
      </c>
    </row>
    <row r="39" spans="1:8" x14ac:dyDescent="0.2">
      <c r="A39" s="33" t="s">
        <v>83</v>
      </c>
      <c r="B39" s="2">
        <v>1</v>
      </c>
      <c r="C39" s="2">
        <v>3</v>
      </c>
      <c r="D39" s="2">
        <v>1</v>
      </c>
      <c r="E39" s="3">
        <v>7</v>
      </c>
      <c r="F39">
        <f t="shared" si="5"/>
        <v>12</v>
      </c>
    </row>
    <row r="40" spans="1:8" x14ac:dyDescent="0.2">
      <c r="A40" s="41" t="s">
        <v>84</v>
      </c>
      <c r="B40" s="4">
        <v>2</v>
      </c>
      <c r="C40" s="4">
        <v>4</v>
      </c>
      <c r="D40" s="4">
        <v>4</v>
      </c>
      <c r="E40" s="5">
        <v>2</v>
      </c>
      <c r="F40" s="13">
        <f t="shared" si="5"/>
        <v>12</v>
      </c>
      <c r="G40" s="13">
        <f>SUM(C40:D40)</f>
        <v>8</v>
      </c>
    </row>
    <row r="41" spans="1:8" x14ac:dyDescent="0.2">
      <c r="F41" s="25">
        <f>F31+F35+F38</f>
        <v>563</v>
      </c>
      <c r="G41">
        <f>G34+G37+G40</f>
        <v>501</v>
      </c>
      <c r="H41" s="30">
        <f>G41/F41</f>
        <v>0.88987566607460034</v>
      </c>
    </row>
    <row r="42" spans="1:8" ht="38.25" x14ac:dyDescent="0.2">
      <c r="A42" s="95" t="s">
        <v>163</v>
      </c>
      <c r="B42" s="48" t="s">
        <v>74</v>
      </c>
      <c r="C42" s="48" t="s">
        <v>74</v>
      </c>
      <c r="D42" s="48" t="s">
        <v>74</v>
      </c>
      <c r="E42" s="48" t="s">
        <v>74</v>
      </c>
    </row>
    <row r="43" spans="1:8" x14ac:dyDescent="0.2">
      <c r="A43" s="12"/>
      <c r="B43" s="50" t="s">
        <v>86</v>
      </c>
      <c r="C43" s="50" t="s">
        <v>87</v>
      </c>
      <c r="D43" s="50" t="s">
        <v>88</v>
      </c>
      <c r="E43" s="51" t="s">
        <v>89</v>
      </c>
    </row>
    <row r="44" spans="1:8" x14ac:dyDescent="0.2">
      <c r="A44" s="33" t="s">
        <v>78</v>
      </c>
      <c r="B44" s="2">
        <v>2</v>
      </c>
      <c r="C44" s="2">
        <v>19</v>
      </c>
      <c r="D44" s="2">
        <v>19</v>
      </c>
      <c r="E44" s="3">
        <v>10</v>
      </c>
      <c r="F44">
        <f t="shared" ref="F44:F49" si="6">SUM(B44:E44)</f>
        <v>50</v>
      </c>
    </row>
    <row r="45" spans="1:8" x14ac:dyDescent="0.2">
      <c r="A45" s="33" t="s">
        <v>79</v>
      </c>
      <c r="B45" s="2">
        <v>3</v>
      </c>
      <c r="C45" s="2">
        <v>16</v>
      </c>
      <c r="D45" s="2">
        <v>16</v>
      </c>
      <c r="E45" s="3">
        <v>15</v>
      </c>
      <c r="F45">
        <f t="shared" si="6"/>
        <v>50</v>
      </c>
    </row>
    <row r="46" spans="1:8" x14ac:dyDescent="0.2">
      <c r="A46" s="33" t="s">
        <v>80</v>
      </c>
      <c r="B46" s="2">
        <v>3</v>
      </c>
      <c r="C46" s="2">
        <v>10</v>
      </c>
      <c r="D46" s="2">
        <v>4</v>
      </c>
      <c r="E46" s="3">
        <v>33</v>
      </c>
      <c r="F46">
        <f t="shared" si="6"/>
        <v>50</v>
      </c>
    </row>
    <row r="47" spans="1:8" x14ac:dyDescent="0.2">
      <c r="A47" s="33" t="s">
        <v>81</v>
      </c>
      <c r="B47" s="2">
        <v>3</v>
      </c>
      <c r="C47" s="2">
        <v>16</v>
      </c>
      <c r="D47" s="2">
        <v>16</v>
      </c>
      <c r="E47" s="3">
        <v>15</v>
      </c>
      <c r="F47">
        <f t="shared" si="6"/>
        <v>50</v>
      </c>
      <c r="G47">
        <f>SUM(C47:D47)</f>
        <v>32</v>
      </c>
    </row>
    <row r="48" spans="1:8" x14ac:dyDescent="0.2">
      <c r="A48" s="52" t="s">
        <v>76</v>
      </c>
      <c r="B48" s="22">
        <v>12</v>
      </c>
      <c r="C48" s="22">
        <v>813</v>
      </c>
      <c r="D48" s="22">
        <v>186</v>
      </c>
      <c r="E48" s="23">
        <v>31</v>
      </c>
      <c r="F48">
        <f t="shared" si="6"/>
        <v>1042</v>
      </c>
    </row>
    <row r="49" spans="1:8" x14ac:dyDescent="0.2">
      <c r="A49" s="52" t="s">
        <v>75</v>
      </c>
      <c r="B49" s="22">
        <v>31</v>
      </c>
      <c r="C49" s="22">
        <v>606</v>
      </c>
      <c r="D49" s="22">
        <v>119</v>
      </c>
      <c r="E49" s="23">
        <v>286</v>
      </c>
      <c r="F49">
        <f t="shared" si="6"/>
        <v>1042</v>
      </c>
    </row>
    <row r="50" spans="1:8" x14ac:dyDescent="0.2">
      <c r="A50" s="52" t="s">
        <v>77</v>
      </c>
      <c r="B50" s="22">
        <v>12</v>
      </c>
      <c r="C50" s="22">
        <v>810</v>
      </c>
      <c r="D50" s="22">
        <v>191</v>
      </c>
      <c r="E50" s="23">
        <v>29</v>
      </c>
      <c r="F50">
        <f t="shared" ref="F50:F53" si="7">SUM(B50:E50)</f>
        <v>1042</v>
      </c>
      <c r="G50">
        <f>SUM(C50:D50)</f>
        <v>1001</v>
      </c>
    </row>
    <row r="51" spans="1:8" x14ac:dyDescent="0.2">
      <c r="A51" s="33" t="s">
        <v>82</v>
      </c>
      <c r="B51" s="64">
        <v>4</v>
      </c>
      <c r="C51" s="64">
        <v>1</v>
      </c>
      <c r="D51" s="64">
        <v>8</v>
      </c>
      <c r="E51" s="65">
        <v>5</v>
      </c>
      <c r="F51">
        <f t="shared" si="7"/>
        <v>18</v>
      </c>
    </row>
    <row r="52" spans="1:8" x14ac:dyDescent="0.2">
      <c r="A52" s="33" t="s">
        <v>83</v>
      </c>
      <c r="B52" s="2">
        <v>0</v>
      </c>
      <c r="C52" s="2">
        <v>3</v>
      </c>
      <c r="D52" s="2">
        <v>2</v>
      </c>
      <c r="E52" s="3">
        <v>13</v>
      </c>
      <c r="F52">
        <f t="shared" si="7"/>
        <v>18</v>
      </c>
    </row>
    <row r="53" spans="1:8" x14ac:dyDescent="0.2">
      <c r="A53" s="41" t="s">
        <v>84</v>
      </c>
      <c r="B53" s="4">
        <v>4</v>
      </c>
      <c r="C53" s="4">
        <v>1</v>
      </c>
      <c r="D53" s="4">
        <v>10</v>
      </c>
      <c r="E53" s="5">
        <v>3</v>
      </c>
      <c r="F53" s="13">
        <f t="shared" si="7"/>
        <v>18</v>
      </c>
      <c r="G53" s="13">
        <f>SUM(C53:D53)</f>
        <v>11</v>
      </c>
    </row>
    <row r="54" spans="1:8" x14ac:dyDescent="0.2">
      <c r="F54" s="25">
        <f>F44+F48+F51</f>
        <v>1110</v>
      </c>
      <c r="G54">
        <f>G47+G50+G53</f>
        <v>1044</v>
      </c>
      <c r="H54" s="30">
        <f>G54/F54</f>
        <v>0.94054054054054059</v>
      </c>
    </row>
    <row r="55" spans="1:8" ht="38.25" x14ac:dyDescent="0.2">
      <c r="A55" s="53" t="s">
        <v>73</v>
      </c>
      <c r="B55" s="48" t="s">
        <v>74</v>
      </c>
      <c r="C55" s="48" t="s">
        <v>74</v>
      </c>
      <c r="D55" s="48" t="s">
        <v>74</v>
      </c>
      <c r="E55" s="48" t="s">
        <v>74</v>
      </c>
    </row>
    <row r="56" spans="1:8" x14ac:dyDescent="0.2">
      <c r="A56" s="12"/>
      <c r="B56" s="50" t="s">
        <v>86</v>
      </c>
      <c r="C56" s="50" t="s">
        <v>87</v>
      </c>
      <c r="D56" s="50" t="s">
        <v>88</v>
      </c>
      <c r="E56" s="51" t="s">
        <v>89</v>
      </c>
    </row>
    <row r="57" spans="1:8" x14ac:dyDescent="0.2">
      <c r="A57" s="33" t="s">
        <v>78</v>
      </c>
      <c r="B57" s="2">
        <v>4</v>
      </c>
      <c r="C57" s="2">
        <v>23</v>
      </c>
      <c r="D57" s="2">
        <v>30</v>
      </c>
      <c r="E57" s="3">
        <v>13</v>
      </c>
      <c r="F57">
        <f t="shared" ref="F57:F62" si="8">SUM(B57:E57)</f>
        <v>70</v>
      </c>
    </row>
    <row r="58" spans="1:8" x14ac:dyDescent="0.2">
      <c r="A58" s="33" t="s">
        <v>79</v>
      </c>
      <c r="B58" s="2">
        <v>7</v>
      </c>
      <c r="C58" s="2">
        <v>19</v>
      </c>
      <c r="D58" s="2">
        <v>22</v>
      </c>
      <c r="E58" s="3">
        <v>22</v>
      </c>
      <c r="F58">
        <f t="shared" si="8"/>
        <v>70</v>
      </c>
    </row>
    <row r="59" spans="1:8" x14ac:dyDescent="0.2">
      <c r="A59" s="33" t="s">
        <v>80</v>
      </c>
      <c r="B59" s="2">
        <v>3</v>
      </c>
      <c r="C59" s="2">
        <v>14</v>
      </c>
      <c r="D59" s="2">
        <v>6</v>
      </c>
      <c r="E59" s="3">
        <v>47</v>
      </c>
      <c r="F59">
        <f t="shared" si="8"/>
        <v>70</v>
      </c>
    </row>
    <row r="60" spans="1:8" x14ac:dyDescent="0.2">
      <c r="A60" s="33" t="s">
        <v>81</v>
      </c>
      <c r="B60" s="2">
        <v>7</v>
      </c>
      <c r="C60" s="2">
        <v>19</v>
      </c>
      <c r="D60" s="2">
        <v>22</v>
      </c>
      <c r="E60" s="3">
        <v>22</v>
      </c>
      <c r="F60">
        <f t="shared" si="8"/>
        <v>70</v>
      </c>
      <c r="G60">
        <f>SUM(C60:D60)</f>
        <v>41</v>
      </c>
    </row>
    <row r="61" spans="1:8" x14ac:dyDescent="0.2">
      <c r="A61" s="52" t="s">
        <v>76</v>
      </c>
      <c r="B61" s="22">
        <v>36</v>
      </c>
      <c r="C61" s="22">
        <v>1218</v>
      </c>
      <c r="D61" s="22">
        <v>265</v>
      </c>
      <c r="E61" s="23">
        <v>54</v>
      </c>
      <c r="F61">
        <f t="shared" si="8"/>
        <v>1573</v>
      </c>
    </row>
    <row r="62" spans="1:8" x14ac:dyDescent="0.2">
      <c r="A62" s="52" t="s">
        <v>75</v>
      </c>
      <c r="B62" s="22">
        <v>67</v>
      </c>
      <c r="C62" s="22">
        <v>896</v>
      </c>
      <c r="D62" s="22">
        <v>175</v>
      </c>
      <c r="E62" s="23">
        <v>435</v>
      </c>
      <c r="F62">
        <f t="shared" si="8"/>
        <v>1573</v>
      </c>
    </row>
    <row r="63" spans="1:8" x14ac:dyDescent="0.2">
      <c r="A63" s="52" t="s">
        <v>77</v>
      </c>
      <c r="B63" s="22">
        <v>36</v>
      </c>
      <c r="C63" s="22">
        <v>1209</v>
      </c>
      <c r="D63" s="22">
        <v>276</v>
      </c>
      <c r="E63" s="23">
        <v>52</v>
      </c>
      <c r="F63">
        <f t="shared" ref="F63:F66" si="9">SUM(B63:E63)</f>
        <v>1573</v>
      </c>
      <c r="G63">
        <f>SUM(C63:D63)</f>
        <v>1485</v>
      </c>
    </row>
    <row r="64" spans="1:8" x14ac:dyDescent="0.2">
      <c r="A64" s="33" t="s">
        <v>82</v>
      </c>
      <c r="B64" s="2">
        <v>5</v>
      </c>
      <c r="C64" s="2">
        <v>5</v>
      </c>
      <c r="D64" s="2">
        <v>12</v>
      </c>
      <c r="E64" s="3">
        <v>8</v>
      </c>
      <c r="F64">
        <f t="shared" si="9"/>
        <v>30</v>
      </c>
    </row>
    <row r="65" spans="1:8" x14ac:dyDescent="0.2">
      <c r="A65" s="33" t="s">
        <v>83</v>
      </c>
      <c r="B65" s="2">
        <v>1</v>
      </c>
      <c r="C65" s="2">
        <v>6</v>
      </c>
      <c r="D65" s="2">
        <v>3</v>
      </c>
      <c r="E65" s="3">
        <v>20</v>
      </c>
      <c r="F65">
        <f t="shared" si="9"/>
        <v>30</v>
      </c>
    </row>
    <row r="66" spans="1:8" x14ac:dyDescent="0.2">
      <c r="A66" s="41" t="s">
        <v>84</v>
      </c>
      <c r="B66" s="4">
        <v>6</v>
      </c>
      <c r="C66" s="4">
        <v>5</v>
      </c>
      <c r="D66" s="4">
        <v>14</v>
      </c>
      <c r="E66" s="5">
        <v>5</v>
      </c>
      <c r="F66" s="13">
        <f t="shared" si="9"/>
        <v>30</v>
      </c>
      <c r="G66" s="13">
        <f>SUM(C66:D66)</f>
        <v>19</v>
      </c>
    </row>
    <row r="67" spans="1:8" x14ac:dyDescent="0.2">
      <c r="F67" s="25">
        <f>F57+F61+F64</f>
        <v>1673</v>
      </c>
      <c r="G67">
        <f>G60+G63+G66</f>
        <v>1545</v>
      </c>
      <c r="H67" s="30">
        <f>G67/F67</f>
        <v>0.92349073520621638</v>
      </c>
    </row>
  </sheetData>
  <phoneticPr fontId="5"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2"/>
  <sheetViews>
    <sheetView zoomScale="90" zoomScaleNormal="90" zoomScalePageLayoutView="90" workbookViewId="0">
      <selection activeCell="I18" sqref="I18"/>
    </sheetView>
  </sheetViews>
  <sheetFormatPr defaultColWidth="11" defaultRowHeight="12.75" x14ac:dyDescent="0.2"/>
  <cols>
    <col min="1" max="1" width="10.375" style="55" bestFit="1" customWidth="1"/>
    <col min="2" max="3" width="9.375" style="55" bestFit="1" customWidth="1"/>
    <col min="4" max="4" width="8.75" style="55" bestFit="1" customWidth="1"/>
    <col min="5" max="5" width="12" style="27" bestFit="1" customWidth="1"/>
    <col min="6" max="10" width="7.625" style="55" bestFit="1" customWidth="1"/>
    <col min="11" max="11" width="8.625" style="55" bestFit="1" customWidth="1"/>
    <col min="12" max="69" width="9.375" style="55" bestFit="1" customWidth="1"/>
    <col min="70" max="71" width="9.375" bestFit="1" customWidth="1"/>
  </cols>
  <sheetData>
    <row r="1" spans="1:71" s="72" customFormat="1" x14ac:dyDescent="0.2">
      <c r="A1" s="75" t="s">
        <v>136</v>
      </c>
      <c r="B1" s="55"/>
      <c r="C1" s="55"/>
      <c r="D1" s="55"/>
      <c r="E1" s="27"/>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row>
    <row r="3" spans="1:71" x14ac:dyDescent="0.2">
      <c r="A3" s="96" t="s">
        <v>158</v>
      </c>
      <c r="B3" s="56"/>
      <c r="C3" s="56"/>
      <c r="D3" s="56"/>
      <c r="E3" s="60"/>
    </row>
    <row r="4" spans="1:71" x14ac:dyDescent="0.2">
      <c r="A4" s="57" t="s">
        <v>71</v>
      </c>
      <c r="B4" s="58" t="s">
        <v>90</v>
      </c>
      <c r="C4" s="55">
        <v>243</v>
      </c>
      <c r="D4" s="58" t="s">
        <v>91</v>
      </c>
      <c r="E4" s="27">
        <v>423.88910800000002</v>
      </c>
    </row>
    <row r="5" spans="1:71" x14ac:dyDescent="0.2">
      <c r="A5" s="55" t="s">
        <v>92</v>
      </c>
      <c r="B5" s="55" t="s">
        <v>93</v>
      </c>
      <c r="C5" s="55" t="s">
        <v>94</v>
      </c>
      <c r="D5" s="55" t="s">
        <v>95</v>
      </c>
      <c r="E5" s="27" t="s">
        <v>96</v>
      </c>
      <c r="F5" s="55" t="s">
        <v>97</v>
      </c>
      <c r="G5" s="55" t="s">
        <v>98</v>
      </c>
      <c r="H5" s="55" t="s">
        <v>99</v>
      </c>
      <c r="I5" s="55" t="s">
        <v>100</v>
      </c>
      <c r="J5" s="55" t="s">
        <v>101</v>
      </c>
      <c r="K5" s="55" t="s">
        <v>102</v>
      </c>
      <c r="L5" s="55" t="s">
        <v>103</v>
      </c>
      <c r="M5" s="55" t="s">
        <v>104</v>
      </c>
      <c r="N5" s="55" t="s">
        <v>105</v>
      </c>
      <c r="O5" s="55" t="s">
        <v>106</v>
      </c>
      <c r="P5" s="55" t="s">
        <v>107</v>
      </c>
      <c r="Q5" s="55" t="s">
        <v>108</v>
      </c>
      <c r="R5" s="55" t="s">
        <v>109</v>
      </c>
      <c r="S5" s="55" t="s">
        <v>110</v>
      </c>
      <c r="T5" s="55" t="s">
        <v>112</v>
      </c>
      <c r="U5" s="55" t="s">
        <v>113</v>
      </c>
      <c r="V5" s="55" t="s">
        <v>114</v>
      </c>
      <c r="W5" s="55" t="s">
        <v>115</v>
      </c>
      <c r="X5" s="55" t="s">
        <v>116</v>
      </c>
      <c r="Y5" s="55" t="s">
        <v>117</v>
      </c>
      <c r="Z5" s="55" t="s">
        <v>118</v>
      </c>
      <c r="AA5" s="55" t="s">
        <v>119</v>
      </c>
      <c r="AB5" s="55" t="s">
        <v>120</v>
      </c>
      <c r="AC5" s="55" t="s">
        <v>121</v>
      </c>
      <c r="AD5" s="55" t="s">
        <v>129</v>
      </c>
      <c r="AE5" s="55" t="s">
        <v>130</v>
      </c>
      <c r="AF5" s="55" t="s">
        <v>131</v>
      </c>
      <c r="AG5" s="55" t="s">
        <v>0</v>
      </c>
      <c r="AH5" s="55" t="s">
        <v>1</v>
      </c>
      <c r="AI5" s="55" t="s">
        <v>2</v>
      </c>
      <c r="AJ5" s="55" t="s">
        <v>3</v>
      </c>
      <c r="AK5" s="55" t="s">
        <v>4</v>
      </c>
      <c r="AL5" s="55" t="s">
        <v>5</v>
      </c>
      <c r="AM5" s="55" t="s">
        <v>6</v>
      </c>
      <c r="AN5" s="55" t="s">
        <v>7</v>
      </c>
      <c r="AO5" s="55" t="s">
        <v>8</v>
      </c>
      <c r="AP5" s="55" t="s">
        <v>9</v>
      </c>
      <c r="AQ5" s="55" t="s">
        <v>10</v>
      </c>
      <c r="AR5" s="55" t="s">
        <v>11</v>
      </c>
      <c r="AS5" s="55" t="s">
        <v>12</v>
      </c>
      <c r="AT5" s="55" t="s">
        <v>14</v>
      </c>
      <c r="AU5" s="55" t="s">
        <v>15</v>
      </c>
      <c r="AV5" s="55" t="s">
        <v>16</v>
      </c>
      <c r="AW5" s="55" t="s">
        <v>17</v>
      </c>
      <c r="AX5" s="55" t="s">
        <v>18</v>
      </c>
      <c r="AY5" s="55" t="s">
        <v>19</v>
      </c>
      <c r="AZ5" s="55" t="s">
        <v>20</v>
      </c>
      <c r="BA5" s="55" t="s">
        <v>21</v>
      </c>
      <c r="BB5" s="55" t="s">
        <v>22</v>
      </c>
      <c r="BC5" s="55" t="s">
        <v>23</v>
      </c>
      <c r="BD5" s="55" t="s">
        <v>24</v>
      </c>
      <c r="BE5" s="55" t="s">
        <v>25</v>
      </c>
      <c r="BF5" s="55" t="s">
        <v>26</v>
      </c>
      <c r="BG5" s="55" t="s">
        <v>27</v>
      </c>
      <c r="BH5" s="55" t="s">
        <v>28</v>
      </c>
      <c r="BI5" s="55" t="s">
        <v>29</v>
      </c>
      <c r="BJ5" s="55" t="s">
        <v>30</v>
      </c>
      <c r="BK5" s="55" t="s">
        <v>31</v>
      </c>
      <c r="BL5" s="55" t="s">
        <v>33</v>
      </c>
      <c r="BM5" s="55" t="s">
        <v>34</v>
      </c>
    </row>
    <row r="6" spans="1:71" x14ac:dyDescent="0.2">
      <c r="A6" s="55" t="s">
        <v>32</v>
      </c>
      <c r="B6" s="55">
        <v>116</v>
      </c>
      <c r="C6" s="55">
        <v>836</v>
      </c>
      <c r="D6" s="55">
        <v>950</v>
      </c>
      <c r="E6" s="27">
        <v>359</v>
      </c>
      <c r="F6" s="55">
        <v>107</v>
      </c>
      <c r="G6" s="55">
        <v>71</v>
      </c>
      <c r="H6" s="55">
        <v>60</v>
      </c>
      <c r="I6" s="55">
        <v>62</v>
      </c>
      <c r="J6" s="55">
        <v>65</v>
      </c>
      <c r="K6" s="55">
        <v>66</v>
      </c>
      <c r="L6" s="55">
        <v>52</v>
      </c>
      <c r="M6" s="55">
        <v>37</v>
      </c>
      <c r="N6" s="55">
        <v>29</v>
      </c>
      <c r="O6" s="55">
        <v>23</v>
      </c>
      <c r="P6" s="55">
        <v>26</v>
      </c>
      <c r="Q6" s="55">
        <v>18</v>
      </c>
      <c r="R6" s="55">
        <v>21</v>
      </c>
      <c r="S6" s="55">
        <v>15</v>
      </c>
      <c r="T6" s="55">
        <v>8</v>
      </c>
      <c r="U6" s="55">
        <v>15</v>
      </c>
      <c r="V6" s="55">
        <v>6</v>
      </c>
      <c r="W6" s="55">
        <v>5</v>
      </c>
      <c r="X6" s="55">
        <v>11</v>
      </c>
      <c r="Y6" s="55">
        <v>6</v>
      </c>
      <c r="Z6" s="55">
        <v>7</v>
      </c>
      <c r="AA6" s="55">
        <v>5</v>
      </c>
      <c r="AB6" s="55">
        <v>0</v>
      </c>
      <c r="AC6" s="55">
        <v>1</v>
      </c>
      <c r="AD6" s="55">
        <v>1</v>
      </c>
      <c r="AE6" s="55">
        <v>0</v>
      </c>
      <c r="AF6" s="55">
        <v>3</v>
      </c>
      <c r="AG6" s="55">
        <v>2</v>
      </c>
      <c r="AH6" s="55">
        <v>1</v>
      </c>
      <c r="AI6" s="55">
        <v>1</v>
      </c>
      <c r="AJ6" s="55">
        <v>0</v>
      </c>
      <c r="AK6" s="55">
        <v>1</v>
      </c>
      <c r="AL6" s="55">
        <v>1</v>
      </c>
      <c r="AM6" s="55">
        <v>0</v>
      </c>
      <c r="AN6" s="55">
        <v>0</v>
      </c>
      <c r="AO6" s="55">
        <v>2</v>
      </c>
      <c r="AP6" s="55">
        <v>0</v>
      </c>
      <c r="AQ6" s="55">
        <v>1</v>
      </c>
      <c r="AR6" s="55">
        <v>0</v>
      </c>
      <c r="AS6" s="55">
        <v>0</v>
      </c>
      <c r="AT6" s="55">
        <v>0</v>
      </c>
      <c r="AU6" s="55">
        <v>1</v>
      </c>
      <c r="AV6" s="55">
        <v>0</v>
      </c>
      <c r="AW6" s="55">
        <v>0</v>
      </c>
      <c r="AX6" s="55">
        <v>0</v>
      </c>
      <c r="AY6" s="55">
        <v>0</v>
      </c>
      <c r="AZ6" s="55">
        <v>0</v>
      </c>
      <c r="BA6" s="55">
        <v>0</v>
      </c>
      <c r="BB6" s="55">
        <v>0</v>
      </c>
      <c r="BC6" s="55">
        <v>0</v>
      </c>
      <c r="BD6" s="55">
        <v>0</v>
      </c>
      <c r="BE6" s="55">
        <v>0</v>
      </c>
      <c r="BF6" s="55">
        <v>0</v>
      </c>
      <c r="BG6" s="55">
        <v>0</v>
      </c>
      <c r="BH6" s="55">
        <v>0</v>
      </c>
      <c r="BI6" s="55">
        <v>0</v>
      </c>
      <c r="BJ6" s="55">
        <v>0</v>
      </c>
      <c r="BK6" s="55">
        <v>4</v>
      </c>
      <c r="BL6" s="55">
        <v>0</v>
      </c>
      <c r="BM6" s="55">
        <v>0</v>
      </c>
    </row>
    <row r="7" spans="1:71" x14ac:dyDescent="0.2">
      <c r="A7" s="57" t="s">
        <v>72</v>
      </c>
      <c r="B7" s="58" t="s">
        <v>90</v>
      </c>
      <c r="C7" s="55">
        <v>879</v>
      </c>
      <c r="D7" s="58" t="s">
        <v>91</v>
      </c>
      <c r="E7" s="27">
        <v>1045.4730970000001</v>
      </c>
    </row>
    <row r="8" spans="1:71" x14ac:dyDescent="0.2">
      <c r="A8" s="55" t="s">
        <v>92</v>
      </c>
      <c r="B8" s="55" t="s">
        <v>93</v>
      </c>
      <c r="C8" s="55" t="s">
        <v>94</v>
      </c>
      <c r="D8" s="55" t="s">
        <v>95</v>
      </c>
      <c r="E8" s="27" t="s">
        <v>96</v>
      </c>
      <c r="F8" s="55" t="s">
        <v>97</v>
      </c>
      <c r="G8" s="55" t="s">
        <v>98</v>
      </c>
      <c r="H8" s="55" t="s">
        <v>99</v>
      </c>
      <c r="I8" s="55" t="s">
        <v>100</v>
      </c>
      <c r="J8" s="55" t="s">
        <v>101</v>
      </c>
      <c r="K8" s="55" t="s">
        <v>102</v>
      </c>
      <c r="L8" s="55" t="s">
        <v>103</v>
      </c>
      <c r="M8" s="55" t="s">
        <v>104</v>
      </c>
      <c r="N8" s="55" t="s">
        <v>105</v>
      </c>
      <c r="O8" s="55" t="s">
        <v>106</v>
      </c>
      <c r="P8" s="55" t="s">
        <v>107</v>
      </c>
      <c r="Q8" s="55" t="s">
        <v>108</v>
      </c>
      <c r="R8" s="55" t="s">
        <v>109</v>
      </c>
      <c r="S8" s="55" t="s">
        <v>110</v>
      </c>
      <c r="T8" s="55" t="s">
        <v>112</v>
      </c>
      <c r="U8" s="55" t="s">
        <v>113</v>
      </c>
      <c r="V8" s="55" t="s">
        <v>114</v>
      </c>
      <c r="W8" s="55" t="s">
        <v>115</v>
      </c>
      <c r="X8" s="55" t="s">
        <v>116</v>
      </c>
      <c r="Y8" s="55" t="s">
        <v>117</v>
      </c>
      <c r="Z8" s="55" t="s">
        <v>118</v>
      </c>
      <c r="AA8" s="55" t="s">
        <v>119</v>
      </c>
      <c r="AB8" s="55" t="s">
        <v>120</v>
      </c>
      <c r="AC8" s="55" t="s">
        <v>121</v>
      </c>
      <c r="AD8" s="55" t="s">
        <v>129</v>
      </c>
      <c r="AE8" s="55" t="s">
        <v>130</v>
      </c>
      <c r="AF8" s="55" t="s">
        <v>131</v>
      </c>
      <c r="AG8" s="55" t="s">
        <v>0</v>
      </c>
      <c r="AH8" s="55" t="s">
        <v>1</v>
      </c>
      <c r="AI8" s="55" t="s">
        <v>2</v>
      </c>
      <c r="AJ8" s="55" t="s">
        <v>3</v>
      </c>
      <c r="AK8" s="55" t="s">
        <v>4</v>
      </c>
      <c r="AL8" s="55" t="s">
        <v>5</v>
      </c>
      <c r="AM8" s="55" t="s">
        <v>6</v>
      </c>
      <c r="AN8" s="55" t="s">
        <v>7</v>
      </c>
      <c r="AO8" s="55" t="s">
        <v>8</v>
      </c>
      <c r="AP8" s="55" t="s">
        <v>9</v>
      </c>
      <c r="AQ8" s="55" t="s">
        <v>10</v>
      </c>
      <c r="AR8" s="55" t="s">
        <v>11</v>
      </c>
      <c r="AS8" s="55" t="s">
        <v>12</v>
      </c>
      <c r="AT8" s="55" t="s">
        <v>14</v>
      </c>
      <c r="AU8" s="55" t="s">
        <v>15</v>
      </c>
      <c r="AV8" s="55" t="s">
        <v>16</v>
      </c>
      <c r="AW8" s="55" t="s">
        <v>17</v>
      </c>
      <c r="AX8" s="55" t="s">
        <v>18</v>
      </c>
      <c r="AY8" s="55" t="s">
        <v>19</v>
      </c>
      <c r="AZ8" s="55" t="s">
        <v>20</v>
      </c>
      <c r="BA8" s="55" t="s">
        <v>21</v>
      </c>
      <c r="BB8" s="55" t="s">
        <v>22</v>
      </c>
      <c r="BC8" s="55" t="s">
        <v>23</v>
      </c>
      <c r="BD8" s="55" t="s">
        <v>24</v>
      </c>
      <c r="BE8" s="55" t="s">
        <v>25</v>
      </c>
      <c r="BF8" s="55" t="s">
        <v>26</v>
      </c>
      <c r="BG8" s="55" t="s">
        <v>27</v>
      </c>
      <c r="BH8" s="55" t="s">
        <v>28</v>
      </c>
      <c r="BI8" s="55" t="s">
        <v>29</v>
      </c>
      <c r="BJ8" s="55" t="s">
        <v>30</v>
      </c>
      <c r="BK8" s="55" t="s">
        <v>31</v>
      </c>
      <c r="BL8" s="55" t="s">
        <v>33</v>
      </c>
      <c r="BM8" s="55" t="s">
        <v>34</v>
      </c>
      <c r="BN8" s="55" t="s">
        <v>35</v>
      </c>
    </row>
    <row r="9" spans="1:71" x14ac:dyDescent="0.2">
      <c r="A9" s="55" t="s">
        <v>32</v>
      </c>
      <c r="B9" s="55">
        <v>28</v>
      </c>
      <c r="C9" s="55">
        <v>111</v>
      </c>
      <c r="D9" s="55">
        <v>160</v>
      </c>
      <c r="E9" s="27">
        <v>143</v>
      </c>
      <c r="F9" s="55">
        <v>168</v>
      </c>
      <c r="G9" s="55">
        <v>202</v>
      </c>
      <c r="H9" s="55">
        <v>244</v>
      </c>
      <c r="I9" s="55">
        <v>268</v>
      </c>
      <c r="J9" s="55">
        <v>237</v>
      </c>
      <c r="K9" s="55">
        <v>237</v>
      </c>
      <c r="L9" s="55">
        <v>183</v>
      </c>
      <c r="M9" s="55">
        <v>128</v>
      </c>
      <c r="N9" s="55">
        <v>124</v>
      </c>
      <c r="O9" s="55">
        <v>112</v>
      </c>
      <c r="P9" s="55">
        <v>99</v>
      </c>
      <c r="Q9" s="55">
        <v>85</v>
      </c>
      <c r="R9" s="55">
        <v>83</v>
      </c>
      <c r="S9" s="55">
        <v>59</v>
      </c>
      <c r="T9" s="55">
        <v>51</v>
      </c>
      <c r="U9" s="55">
        <v>39</v>
      </c>
      <c r="V9" s="55">
        <v>35</v>
      </c>
      <c r="W9" s="55">
        <v>33</v>
      </c>
      <c r="X9" s="55">
        <v>22</v>
      </c>
      <c r="Y9" s="55">
        <v>28</v>
      </c>
      <c r="Z9" s="55">
        <v>26</v>
      </c>
      <c r="AA9" s="55">
        <v>23</v>
      </c>
      <c r="AB9" s="55">
        <v>16</v>
      </c>
      <c r="AC9" s="55">
        <v>9</v>
      </c>
      <c r="AD9" s="55">
        <v>9</v>
      </c>
      <c r="AE9" s="55">
        <v>10</v>
      </c>
      <c r="AF9" s="55">
        <v>5</v>
      </c>
      <c r="AG9" s="55">
        <v>6</v>
      </c>
      <c r="AH9" s="55">
        <v>3</v>
      </c>
      <c r="AI9" s="55">
        <v>2</v>
      </c>
      <c r="AJ9" s="55">
        <v>2</v>
      </c>
      <c r="AK9" s="55">
        <v>3</v>
      </c>
      <c r="AL9" s="55">
        <v>3</v>
      </c>
      <c r="AM9" s="55">
        <v>2</v>
      </c>
      <c r="AN9" s="55">
        <v>1</v>
      </c>
      <c r="AO9" s="55">
        <v>1</v>
      </c>
      <c r="AP9" s="55">
        <v>4</v>
      </c>
      <c r="AQ9" s="55">
        <v>1</v>
      </c>
      <c r="AR9" s="55">
        <v>2</v>
      </c>
      <c r="AS9" s="55">
        <v>0</v>
      </c>
      <c r="AT9" s="55">
        <v>1</v>
      </c>
      <c r="AU9" s="55">
        <v>2</v>
      </c>
      <c r="AV9" s="55">
        <v>1</v>
      </c>
      <c r="AW9" s="55">
        <v>1</v>
      </c>
      <c r="AX9" s="55">
        <v>2</v>
      </c>
      <c r="AY9" s="55">
        <v>0</v>
      </c>
      <c r="AZ9" s="55">
        <v>0</v>
      </c>
      <c r="BA9" s="55">
        <v>2</v>
      </c>
      <c r="BB9" s="55">
        <v>0</v>
      </c>
      <c r="BC9" s="55">
        <v>0</v>
      </c>
      <c r="BD9" s="55">
        <v>0</v>
      </c>
      <c r="BE9" s="55">
        <v>0</v>
      </c>
      <c r="BF9" s="55">
        <v>0</v>
      </c>
      <c r="BG9" s="55">
        <v>0</v>
      </c>
      <c r="BH9" s="55">
        <v>0</v>
      </c>
      <c r="BI9" s="55">
        <v>4</v>
      </c>
      <c r="BJ9" s="55">
        <v>0</v>
      </c>
      <c r="BK9" s="55">
        <v>6</v>
      </c>
      <c r="BL9" s="55">
        <v>1</v>
      </c>
      <c r="BM9" s="55">
        <v>5</v>
      </c>
      <c r="BN9" s="55">
        <v>0</v>
      </c>
    </row>
    <row r="10" spans="1:71" ht="144.94999999999999" customHeight="1" x14ac:dyDescent="0.2"/>
    <row r="11" spans="1:71" x14ac:dyDescent="0.2">
      <c r="A11" s="56" t="s">
        <v>44</v>
      </c>
      <c r="B11" s="56"/>
      <c r="C11" s="56"/>
      <c r="D11" s="56"/>
      <c r="E11" s="60"/>
    </row>
    <row r="12" spans="1:71" x14ac:dyDescent="0.2">
      <c r="A12" s="57" t="s">
        <v>71</v>
      </c>
      <c r="B12" s="58" t="s">
        <v>90</v>
      </c>
      <c r="C12" s="55">
        <v>304</v>
      </c>
      <c r="D12" s="58" t="s">
        <v>91</v>
      </c>
      <c r="E12" s="27">
        <v>626.64201100000002</v>
      </c>
    </row>
    <row r="13" spans="1:71" x14ac:dyDescent="0.2">
      <c r="A13" s="55" t="s">
        <v>92</v>
      </c>
      <c r="B13" s="55" t="s">
        <v>93</v>
      </c>
      <c r="C13" s="55" t="s">
        <v>94</v>
      </c>
      <c r="D13" s="55" t="s">
        <v>95</v>
      </c>
      <c r="E13" s="27" t="s">
        <v>96</v>
      </c>
      <c r="F13" s="55" t="s">
        <v>97</v>
      </c>
      <c r="G13" s="55" t="s">
        <v>98</v>
      </c>
      <c r="H13" s="55" t="s">
        <v>99</v>
      </c>
      <c r="I13" s="55" t="s">
        <v>100</v>
      </c>
      <c r="J13" s="55" t="s">
        <v>101</v>
      </c>
      <c r="K13" s="55" t="s">
        <v>102</v>
      </c>
      <c r="L13" s="55" t="s">
        <v>103</v>
      </c>
      <c r="M13" s="55" t="s">
        <v>104</v>
      </c>
      <c r="N13" s="55" t="s">
        <v>105</v>
      </c>
      <c r="O13" s="55" t="s">
        <v>106</v>
      </c>
      <c r="P13" s="55" t="s">
        <v>107</v>
      </c>
      <c r="Q13" s="55" t="s">
        <v>108</v>
      </c>
      <c r="R13" s="55" t="s">
        <v>109</v>
      </c>
      <c r="S13" s="55" t="s">
        <v>110</v>
      </c>
      <c r="T13" s="55" t="s">
        <v>112</v>
      </c>
      <c r="U13" s="55" t="s">
        <v>113</v>
      </c>
      <c r="V13" s="55" t="s">
        <v>114</v>
      </c>
      <c r="W13" s="55" t="s">
        <v>115</v>
      </c>
      <c r="X13" s="55" t="s">
        <v>116</v>
      </c>
      <c r="Y13" s="55" t="s">
        <v>117</v>
      </c>
      <c r="Z13" s="55" t="s">
        <v>118</v>
      </c>
      <c r="AA13" s="55" t="s">
        <v>119</v>
      </c>
      <c r="AB13" s="55" t="s">
        <v>120</v>
      </c>
      <c r="AC13" s="55" t="s">
        <v>121</v>
      </c>
      <c r="AD13" s="55" t="s">
        <v>129</v>
      </c>
      <c r="AE13" s="55" t="s">
        <v>130</v>
      </c>
      <c r="AF13" s="55" t="s">
        <v>131</v>
      </c>
      <c r="AG13" s="55" t="s">
        <v>0</v>
      </c>
      <c r="AH13" s="55" t="s">
        <v>1</v>
      </c>
      <c r="AI13" s="55" t="s">
        <v>2</v>
      </c>
      <c r="AJ13" s="55" t="s">
        <v>3</v>
      </c>
      <c r="AK13" s="55" t="s">
        <v>4</v>
      </c>
      <c r="AL13" s="55" t="s">
        <v>5</v>
      </c>
      <c r="AM13" s="55" t="s">
        <v>6</v>
      </c>
      <c r="AN13" s="55" t="s">
        <v>7</v>
      </c>
      <c r="AO13" s="55" t="s">
        <v>8</v>
      </c>
      <c r="AP13" s="55" t="s">
        <v>9</v>
      </c>
      <c r="AQ13" s="55" t="s">
        <v>10</v>
      </c>
      <c r="AR13" s="55" t="s">
        <v>11</v>
      </c>
      <c r="AS13" s="55" t="s">
        <v>12</v>
      </c>
      <c r="AT13" s="55" t="s">
        <v>14</v>
      </c>
      <c r="AU13" s="55" t="s">
        <v>15</v>
      </c>
      <c r="AV13" s="55" t="s">
        <v>16</v>
      </c>
      <c r="AW13" s="55" t="s">
        <v>17</v>
      </c>
      <c r="AX13" s="55" t="s">
        <v>18</v>
      </c>
      <c r="AY13" s="55" t="s">
        <v>19</v>
      </c>
      <c r="AZ13" s="55" t="s">
        <v>20</v>
      </c>
      <c r="BA13" s="55" t="s">
        <v>21</v>
      </c>
      <c r="BB13" s="55" t="s">
        <v>22</v>
      </c>
      <c r="BC13" s="55" t="s">
        <v>23</v>
      </c>
      <c r="BD13" s="55" t="s">
        <v>24</v>
      </c>
      <c r="BE13" s="55" t="s">
        <v>25</v>
      </c>
      <c r="BF13" s="55" t="s">
        <v>26</v>
      </c>
      <c r="BG13" s="55" t="s">
        <v>27</v>
      </c>
      <c r="BH13" s="55" t="s">
        <v>28</v>
      </c>
      <c r="BI13" s="55" t="s">
        <v>29</v>
      </c>
      <c r="BJ13" s="55" t="s">
        <v>30</v>
      </c>
      <c r="BK13" s="55" t="s">
        <v>31</v>
      </c>
      <c r="BL13" s="55" t="s">
        <v>33</v>
      </c>
      <c r="BM13" s="55" t="s">
        <v>34</v>
      </c>
    </row>
    <row r="14" spans="1:71" x14ac:dyDescent="0.2">
      <c r="A14" s="55" t="s">
        <v>32</v>
      </c>
      <c r="B14" s="55">
        <v>82</v>
      </c>
      <c r="C14" s="55">
        <v>509</v>
      </c>
      <c r="D14" s="55">
        <v>735</v>
      </c>
      <c r="E14" s="27">
        <v>324</v>
      </c>
      <c r="F14" s="55">
        <v>124</v>
      </c>
      <c r="G14" s="55">
        <v>88</v>
      </c>
      <c r="H14" s="55">
        <v>91</v>
      </c>
      <c r="I14" s="55">
        <v>74</v>
      </c>
      <c r="J14" s="55">
        <v>58</v>
      </c>
      <c r="K14" s="55">
        <v>71</v>
      </c>
      <c r="L14" s="55">
        <v>53</v>
      </c>
      <c r="M14" s="55">
        <v>50</v>
      </c>
      <c r="N14" s="55">
        <v>50</v>
      </c>
      <c r="O14" s="55">
        <v>42</v>
      </c>
      <c r="P14" s="55">
        <v>51</v>
      </c>
      <c r="Q14" s="55">
        <v>37</v>
      </c>
      <c r="R14" s="55">
        <v>30</v>
      </c>
      <c r="S14" s="55">
        <v>39</v>
      </c>
      <c r="T14" s="55">
        <v>34</v>
      </c>
      <c r="U14" s="55">
        <v>30</v>
      </c>
      <c r="V14" s="55">
        <v>23</v>
      </c>
      <c r="W14" s="55">
        <v>9</v>
      </c>
      <c r="X14" s="55">
        <v>34</v>
      </c>
      <c r="Y14" s="55">
        <v>7</v>
      </c>
      <c r="Z14" s="55">
        <v>11</v>
      </c>
      <c r="AA14" s="55">
        <v>8</v>
      </c>
      <c r="AB14" s="55">
        <v>9</v>
      </c>
      <c r="AC14" s="55">
        <v>4</v>
      </c>
      <c r="AD14" s="55">
        <v>8</v>
      </c>
      <c r="AE14" s="55">
        <v>2</v>
      </c>
      <c r="AF14" s="55">
        <v>5</v>
      </c>
      <c r="AG14" s="55">
        <v>6</v>
      </c>
      <c r="AH14" s="55">
        <v>4</v>
      </c>
      <c r="AI14" s="55">
        <v>4</v>
      </c>
      <c r="AJ14" s="55">
        <v>2</v>
      </c>
      <c r="AK14" s="55">
        <v>4</v>
      </c>
      <c r="AL14" s="55">
        <v>4</v>
      </c>
      <c r="AM14" s="55">
        <v>0</v>
      </c>
      <c r="AN14" s="55">
        <v>5</v>
      </c>
      <c r="AO14" s="55">
        <v>1</v>
      </c>
      <c r="AP14" s="55">
        <v>2</v>
      </c>
      <c r="AQ14" s="55">
        <v>1</v>
      </c>
      <c r="AR14" s="55">
        <v>0</v>
      </c>
      <c r="AS14" s="55">
        <v>0</v>
      </c>
      <c r="AT14" s="55">
        <v>0</v>
      </c>
      <c r="AU14" s="55">
        <v>0</v>
      </c>
      <c r="AV14" s="55">
        <v>0</v>
      </c>
      <c r="AW14" s="55">
        <v>0</v>
      </c>
      <c r="AX14" s="55">
        <v>1</v>
      </c>
      <c r="AY14" s="55">
        <v>0</v>
      </c>
      <c r="AZ14" s="55">
        <v>1</v>
      </c>
      <c r="BA14" s="55">
        <v>0</v>
      </c>
      <c r="BB14" s="55">
        <v>0</v>
      </c>
      <c r="BC14" s="55">
        <v>1</v>
      </c>
      <c r="BD14" s="55">
        <v>0</v>
      </c>
      <c r="BE14" s="55">
        <v>0</v>
      </c>
      <c r="BF14" s="55">
        <v>0</v>
      </c>
      <c r="BG14" s="55">
        <v>0</v>
      </c>
      <c r="BH14" s="55">
        <v>0</v>
      </c>
      <c r="BI14" s="55">
        <v>0</v>
      </c>
      <c r="BJ14" s="55">
        <v>0</v>
      </c>
      <c r="BK14" s="55">
        <v>0</v>
      </c>
      <c r="BL14" s="55">
        <v>0</v>
      </c>
      <c r="BM14" s="55">
        <v>0</v>
      </c>
    </row>
    <row r="15" spans="1:71" x14ac:dyDescent="0.2">
      <c r="A15" s="57" t="s">
        <v>72</v>
      </c>
      <c r="B15" s="58" t="s">
        <v>90</v>
      </c>
      <c r="C15" s="55">
        <v>618</v>
      </c>
      <c r="D15" s="58" t="s">
        <v>91</v>
      </c>
      <c r="E15" s="27">
        <v>838.291203</v>
      </c>
    </row>
    <row r="16" spans="1:71" x14ac:dyDescent="0.2">
      <c r="A16" s="55" t="s">
        <v>92</v>
      </c>
      <c r="B16" s="55" t="s">
        <v>93</v>
      </c>
      <c r="C16" s="55" t="s">
        <v>94</v>
      </c>
      <c r="D16" s="55" t="s">
        <v>95</v>
      </c>
      <c r="E16" s="27" t="s">
        <v>96</v>
      </c>
      <c r="F16" s="55" t="s">
        <v>97</v>
      </c>
      <c r="G16" s="55" t="s">
        <v>98</v>
      </c>
      <c r="H16" s="55" t="s">
        <v>99</v>
      </c>
      <c r="I16" s="55" t="s">
        <v>100</v>
      </c>
      <c r="J16" s="55" t="s">
        <v>101</v>
      </c>
      <c r="K16" s="55" t="s">
        <v>102</v>
      </c>
      <c r="L16" s="55" t="s">
        <v>103</v>
      </c>
      <c r="M16" s="55" t="s">
        <v>104</v>
      </c>
      <c r="N16" s="55" t="s">
        <v>105</v>
      </c>
      <c r="O16" s="55" t="s">
        <v>106</v>
      </c>
      <c r="P16" s="55" t="s">
        <v>107</v>
      </c>
      <c r="Q16" s="55" t="s">
        <v>108</v>
      </c>
      <c r="R16" s="55" t="s">
        <v>109</v>
      </c>
      <c r="S16" s="55" t="s">
        <v>110</v>
      </c>
      <c r="T16" s="55" t="s">
        <v>112</v>
      </c>
      <c r="U16" s="55" t="s">
        <v>113</v>
      </c>
      <c r="V16" s="55" t="s">
        <v>114</v>
      </c>
      <c r="W16" s="55" t="s">
        <v>115</v>
      </c>
      <c r="X16" s="55" t="s">
        <v>116</v>
      </c>
      <c r="Y16" s="55" t="s">
        <v>117</v>
      </c>
      <c r="Z16" s="55" t="s">
        <v>118</v>
      </c>
      <c r="AA16" s="55" t="s">
        <v>119</v>
      </c>
      <c r="AB16" s="55" t="s">
        <v>120</v>
      </c>
      <c r="AC16" s="55" t="s">
        <v>121</v>
      </c>
      <c r="AD16" s="55" t="s">
        <v>129</v>
      </c>
      <c r="AE16" s="55" t="s">
        <v>130</v>
      </c>
      <c r="AF16" s="55" t="s">
        <v>131</v>
      </c>
      <c r="AG16" s="55" t="s">
        <v>0</v>
      </c>
      <c r="AH16" s="55" t="s">
        <v>1</v>
      </c>
      <c r="AI16" s="55" t="s">
        <v>2</v>
      </c>
      <c r="AJ16" s="55" t="s">
        <v>3</v>
      </c>
      <c r="AK16" s="55" t="s">
        <v>4</v>
      </c>
      <c r="AL16" s="55" t="s">
        <v>5</v>
      </c>
      <c r="AM16" s="55" t="s">
        <v>6</v>
      </c>
      <c r="AN16" s="55" t="s">
        <v>7</v>
      </c>
      <c r="AO16" s="55" t="s">
        <v>8</v>
      </c>
      <c r="AP16" s="55" t="s">
        <v>9</v>
      </c>
      <c r="AQ16" s="55" t="s">
        <v>10</v>
      </c>
      <c r="AR16" s="55" t="s">
        <v>11</v>
      </c>
      <c r="AS16" s="55" t="s">
        <v>12</v>
      </c>
      <c r="AT16" s="55" t="s">
        <v>14</v>
      </c>
      <c r="AU16" s="55" t="s">
        <v>15</v>
      </c>
      <c r="AV16" s="55" t="s">
        <v>16</v>
      </c>
      <c r="AW16" s="55" t="s">
        <v>17</v>
      </c>
      <c r="AX16" s="55" t="s">
        <v>18</v>
      </c>
      <c r="AY16" s="55" t="s">
        <v>19</v>
      </c>
      <c r="AZ16" s="55" t="s">
        <v>20</v>
      </c>
      <c r="BA16" s="55" t="s">
        <v>21</v>
      </c>
      <c r="BB16" s="55" t="s">
        <v>22</v>
      </c>
      <c r="BC16" s="55" t="s">
        <v>23</v>
      </c>
      <c r="BD16" s="55" t="s">
        <v>24</v>
      </c>
      <c r="BE16" s="55" t="s">
        <v>25</v>
      </c>
      <c r="BF16" s="55" t="s">
        <v>26</v>
      </c>
      <c r="BG16" s="55" t="s">
        <v>27</v>
      </c>
      <c r="BH16" s="55" t="s">
        <v>28</v>
      </c>
      <c r="BI16" s="55" t="s">
        <v>29</v>
      </c>
      <c r="BJ16" s="55" t="s">
        <v>30</v>
      </c>
      <c r="BK16" s="55" t="s">
        <v>31</v>
      </c>
      <c r="BL16" s="55" t="s">
        <v>33</v>
      </c>
      <c r="BM16" s="55" t="s">
        <v>34</v>
      </c>
      <c r="BN16" s="55" t="s">
        <v>35</v>
      </c>
      <c r="BO16" s="55" t="s">
        <v>36</v>
      </c>
      <c r="BP16" s="55" t="s">
        <v>37</v>
      </c>
      <c r="BQ16" s="55" t="s">
        <v>38</v>
      </c>
      <c r="BR16" t="s">
        <v>39</v>
      </c>
      <c r="BS16" t="s">
        <v>40</v>
      </c>
    </row>
    <row r="17" spans="1:71" x14ac:dyDescent="0.2">
      <c r="A17" s="55" t="s">
        <v>32</v>
      </c>
      <c r="B17" s="55">
        <v>74</v>
      </c>
      <c r="C17" s="55">
        <v>303</v>
      </c>
      <c r="D17" s="55">
        <v>445</v>
      </c>
      <c r="E17" s="27">
        <v>220</v>
      </c>
      <c r="F17" s="55">
        <v>144</v>
      </c>
      <c r="G17" s="55">
        <v>132</v>
      </c>
      <c r="H17" s="55">
        <v>127</v>
      </c>
      <c r="I17" s="55">
        <v>152</v>
      </c>
      <c r="J17" s="55">
        <v>137</v>
      </c>
      <c r="K17" s="55">
        <v>132</v>
      </c>
      <c r="L17" s="55">
        <v>120</v>
      </c>
      <c r="M17" s="55">
        <v>95</v>
      </c>
      <c r="N17" s="55">
        <v>61</v>
      </c>
      <c r="O17" s="55">
        <v>81</v>
      </c>
      <c r="P17" s="55">
        <v>63</v>
      </c>
      <c r="Q17" s="55">
        <v>61</v>
      </c>
      <c r="R17" s="55">
        <v>61</v>
      </c>
      <c r="S17" s="55">
        <v>42</v>
      </c>
      <c r="T17" s="55">
        <v>30</v>
      </c>
      <c r="U17" s="55">
        <v>26</v>
      </c>
      <c r="V17" s="55">
        <v>27</v>
      </c>
      <c r="W17" s="55">
        <v>20</v>
      </c>
      <c r="X17" s="55">
        <v>31</v>
      </c>
      <c r="Y17" s="55">
        <v>21</v>
      </c>
      <c r="Z17" s="55">
        <v>21</v>
      </c>
      <c r="AA17" s="55">
        <v>15</v>
      </c>
      <c r="AB17" s="55">
        <v>10</v>
      </c>
      <c r="AC17" s="55">
        <v>13</v>
      </c>
      <c r="AD17" s="55">
        <v>8</v>
      </c>
      <c r="AE17" s="55">
        <v>0</v>
      </c>
      <c r="AF17" s="55">
        <v>4</v>
      </c>
      <c r="AG17" s="55">
        <v>4</v>
      </c>
      <c r="AH17" s="55">
        <v>6</v>
      </c>
      <c r="AI17" s="55">
        <v>3</v>
      </c>
      <c r="AJ17" s="55">
        <v>4</v>
      </c>
      <c r="AK17" s="55">
        <v>4</v>
      </c>
      <c r="AL17" s="55">
        <v>2</v>
      </c>
      <c r="AM17" s="55">
        <v>3</v>
      </c>
      <c r="AN17" s="55">
        <v>4</v>
      </c>
      <c r="AO17" s="55">
        <v>3</v>
      </c>
      <c r="AP17" s="55">
        <v>3</v>
      </c>
      <c r="AQ17" s="55">
        <v>1</v>
      </c>
      <c r="AR17" s="55">
        <v>3</v>
      </c>
      <c r="AS17" s="55">
        <v>0</v>
      </c>
      <c r="AT17" s="55">
        <v>0</v>
      </c>
      <c r="AU17" s="55">
        <v>0</v>
      </c>
      <c r="AV17" s="55">
        <v>0</v>
      </c>
      <c r="AW17" s="55">
        <v>1</v>
      </c>
      <c r="AX17" s="55">
        <v>0</v>
      </c>
      <c r="AY17" s="55">
        <v>1</v>
      </c>
      <c r="AZ17" s="55">
        <v>1</v>
      </c>
      <c r="BA17" s="55">
        <v>2</v>
      </c>
      <c r="BB17" s="55">
        <v>0</v>
      </c>
      <c r="BC17" s="55">
        <v>0</v>
      </c>
      <c r="BD17" s="55">
        <v>0</v>
      </c>
      <c r="BE17" s="55">
        <v>0</v>
      </c>
      <c r="BF17" s="55">
        <v>0</v>
      </c>
      <c r="BG17" s="55">
        <v>0</v>
      </c>
      <c r="BH17" s="55">
        <v>0</v>
      </c>
      <c r="BI17" s="55">
        <v>3</v>
      </c>
      <c r="BJ17" s="55">
        <v>1</v>
      </c>
      <c r="BK17" s="55">
        <v>2</v>
      </c>
      <c r="BL17" s="55">
        <v>0</v>
      </c>
      <c r="BM17" s="55">
        <v>0</v>
      </c>
      <c r="BN17" s="55">
        <v>0</v>
      </c>
      <c r="BO17" s="55">
        <v>2</v>
      </c>
      <c r="BP17" s="55">
        <v>0</v>
      </c>
      <c r="BQ17" s="55">
        <v>0</v>
      </c>
      <c r="BR17">
        <v>0</v>
      </c>
      <c r="BS17">
        <v>0</v>
      </c>
    </row>
    <row r="18" spans="1:71" ht="144.94999999999999" customHeight="1" x14ac:dyDescent="0.2"/>
    <row r="19" spans="1:71" x14ac:dyDescent="0.2">
      <c r="A19" s="96" t="s">
        <v>159</v>
      </c>
      <c r="B19" s="56"/>
      <c r="C19" s="56"/>
      <c r="D19" s="56"/>
      <c r="E19" s="60"/>
    </row>
    <row r="20" spans="1:71" x14ac:dyDescent="0.2">
      <c r="A20" s="57" t="s">
        <v>71</v>
      </c>
      <c r="B20" s="58" t="s">
        <v>90</v>
      </c>
      <c r="C20" s="55">
        <v>260</v>
      </c>
      <c r="D20" s="58" t="s">
        <v>91</v>
      </c>
      <c r="E20" s="27">
        <v>440.88987600000002</v>
      </c>
    </row>
    <row r="21" spans="1:71" x14ac:dyDescent="0.2">
      <c r="A21" s="55" t="s">
        <v>92</v>
      </c>
      <c r="B21" s="55" t="s">
        <v>93</v>
      </c>
      <c r="C21" s="55" t="s">
        <v>94</v>
      </c>
      <c r="D21" s="55" t="s">
        <v>95</v>
      </c>
      <c r="E21" s="27" t="s">
        <v>96</v>
      </c>
      <c r="F21" s="55" t="s">
        <v>97</v>
      </c>
      <c r="G21" s="55" t="s">
        <v>98</v>
      </c>
      <c r="H21" s="55" t="s">
        <v>99</v>
      </c>
      <c r="I21" s="55" t="s">
        <v>100</v>
      </c>
      <c r="J21" s="55" t="s">
        <v>101</v>
      </c>
      <c r="K21" s="55" t="s">
        <v>102</v>
      </c>
      <c r="L21" s="55" t="s">
        <v>103</v>
      </c>
      <c r="M21" s="55" t="s">
        <v>104</v>
      </c>
      <c r="N21" s="55" t="s">
        <v>105</v>
      </c>
      <c r="O21" s="55" t="s">
        <v>106</v>
      </c>
      <c r="P21" s="55" t="s">
        <v>107</v>
      </c>
      <c r="Q21" s="55" t="s">
        <v>108</v>
      </c>
      <c r="R21" s="55" t="s">
        <v>109</v>
      </c>
      <c r="S21" s="55" t="s">
        <v>110</v>
      </c>
      <c r="T21" s="55" t="s">
        <v>112</v>
      </c>
      <c r="U21" s="55" t="s">
        <v>113</v>
      </c>
      <c r="V21" s="55" t="s">
        <v>114</v>
      </c>
      <c r="W21" s="55" t="s">
        <v>115</v>
      </c>
      <c r="X21" s="55" t="s">
        <v>116</v>
      </c>
      <c r="Y21" s="55" t="s">
        <v>117</v>
      </c>
      <c r="Z21" s="55" t="s">
        <v>118</v>
      </c>
      <c r="AA21" s="55" t="s">
        <v>119</v>
      </c>
      <c r="AB21" s="55" t="s">
        <v>120</v>
      </c>
      <c r="AC21" s="55" t="s">
        <v>121</v>
      </c>
      <c r="AD21" s="55" t="s">
        <v>129</v>
      </c>
      <c r="AE21" s="55" t="s">
        <v>130</v>
      </c>
      <c r="AF21" s="55" t="s">
        <v>131</v>
      </c>
      <c r="AG21" s="55" t="s">
        <v>0</v>
      </c>
      <c r="AH21" s="55" t="s">
        <v>1</v>
      </c>
      <c r="AI21" s="55" t="s">
        <v>2</v>
      </c>
      <c r="AJ21" s="55" t="s">
        <v>3</v>
      </c>
      <c r="AK21" s="55" t="s">
        <v>4</v>
      </c>
      <c r="AL21" s="55" t="s">
        <v>5</v>
      </c>
      <c r="AM21" s="55" t="s">
        <v>6</v>
      </c>
      <c r="AN21" s="55" t="s">
        <v>7</v>
      </c>
      <c r="AO21" s="55" t="s">
        <v>8</v>
      </c>
      <c r="AP21" s="55" t="s">
        <v>9</v>
      </c>
      <c r="AQ21" s="55" t="s">
        <v>10</v>
      </c>
      <c r="AR21" s="55" t="s">
        <v>11</v>
      </c>
      <c r="AS21" s="55" t="s">
        <v>12</v>
      </c>
      <c r="AT21" s="55" t="s">
        <v>14</v>
      </c>
      <c r="AU21" s="55" t="s">
        <v>15</v>
      </c>
      <c r="AV21" s="55" t="s">
        <v>16</v>
      </c>
      <c r="AW21" s="55" t="s">
        <v>17</v>
      </c>
      <c r="AX21" s="55" t="s">
        <v>18</v>
      </c>
      <c r="AY21" s="55" t="s">
        <v>19</v>
      </c>
      <c r="AZ21" s="55" t="s">
        <v>20</v>
      </c>
      <c r="BA21" s="55" t="s">
        <v>21</v>
      </c>
      <c r="BB21" s="55" t="s">
        <v>22</v>
      </c>
      <c r="BC21" s="55" t="s">
        <v>23</v>
      </c>
      <c r="BD21" s="55" t="s">
        <v>24</v>
      </c>
      <c r="BE21" s="55" t="s">
        <v>25</v>
      </c>
      <c r="BF21" s="55" t="s">
        <v>26</v>
      </c>
      <c r="BG21" s="55" t="s">
        <v>27</v>
      </c>
      <c r="BH21" s="55" t="s">
        <v>28</v>
      </c>
      <c r="BI21" s="55" t="s">
        <v>29</v>
      </c>
      <c r="BJ21" s="55" t="s">
        <v>30</v>
      </c>
      <c r="BK21" s="55" t="s">
        <v>31</v>
      </c>
      <c r="BL21" s="55" t="s">
        <v>33</v>
      </c>
      <c r="BM21" s="55" t="s">
        <v>34</v>
      </c>
    </row>
    <row r="22" spans="1:71" x14ac:dyDescent="0.2">
      <c r="A22" s="55" t="s">
        <v>32</v>
      </c>
      <c r="B22" s="55">
        <v>11</v>
      </c>
      <c r="C22" s="55">
        <v>139</v>
      </c>
      <c r="D22" s="55">
        <v>205</v>
      </c>
      <c r="E22" s="27">
        <v>72</v>
      </c>
      <c r="F22" s="55">
        <v>19</v>
      </c>
      <c r="G22" s="55">
        <v>9</v>
      </c>
      <c r="H22" s="55">
        <v>8</v>
      </c>
      <c r="I22" s="55">
        <v>8</v>
      </c>
      <c r="J22" s="55">
        <v>6</v>
      </c>
      <c r="K22" s="55">
        <v>13</v>
      </c>
      <c r="L22" s="55">
        <v>15</v>
      </c>
      <c r="M22" s="55">
        <v>10</v>
      </c>
      <c r="N22" s="55">
        <v>2</v>
      </c>
      <c r="O22" s="55">
        <v>2</v>
      </c>
      <c r="P22" s="55">
        <v>8</v>
      </c>
      <c r="Q22" s="55">
        <v>6</v>
      </c>
      <c r="R22" s="55">
        <v>2</v>
      </c>
      <c r="S22" s="55">
        <v>5</v>
      </c>
      <c r="T22" s="55">
        <v>2</v>
      </c>
      <c r="U22" s="55">
        <v>6</v>
      </c>
      <c r="V22" s="55">
        <v>1</v>
      </c>
      <c r="W22" s="55">
        <v>1</v>
      </c>
      <c r="X22" s="55">
        <v>2</v>
      </c>
      <c r="Y22" s="55">
        <v>0</v>
      </c>
      <c r="Z22" s="55">
        <v>1</v>
      </c>
      <c r="AA22" s="55">
        <v>0</v>
      </c>
      <c r="AB22" s="55">
        <v>0</v>
      </c>
      <c r="AC22" s="55">
        <v>0</v>
      </c>
      <c r="AD22" s="55">
        <v>0</v>
      </c>
      <c r="AE22" s="55">
        <v>0</v>
      </c>
      <c r="AF22" s="55">
        <v>1</v>
      </c>
      <c r="AG22" s="55">
        <v>2</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5">
        <v>0</v>
      </c>
    </row>
    <row r="23" spans="1:71" x14ac:dyDescent="0.2">
      <c r="A23" s="57" t="s">
        <v>72</v>
      </c>
      <c r="B23" s="58" t="s">
        <v>90</v>
      </c>
      <c r="C23" s="55">
        <v>911</v>
      </c>
      <c r="D23" s="58" t="s">
        <v>91</v>
      </c>
      <c r="E23" s="27">
        <v>1052.891652</v>
      </c>
    </row>
    <row r="24" spans="1:71" x14ac:dyDescent="0.2">
      <c r="A24" s="55" t="s">
        <v>92</v>
      </c>
      <c r="B24" s="55" t="s">
        <v>93</v>
      </c>
      <c r="C24" s="55" t="s">
        <v>94</v>
      </c>
      <c r="D24" s="55" t="s">
        <v>95</v>
      </c>
      <c r="E24" s="27" t="s">
        <v>96</v>
      </c>
      <c r="F24" s="55" t="s">
        <v>97</v>
      </c>
      <c r="G24" s="55" t="s">
        <v>98</v>
      </c>
      <c r="H24" s="55" t="s">
        <v>99</v>
      </c>
      <c r="I24" s="55" t="s">
        <v>100</v>
      </c>
      <c r="J24" s="55" t="s">
        <v>101</v>
      </c>
      <c r="K24" s="55" t="s">
        <v>102</v>
      </c>
      <c r="L24" s="55" t="s">
        <v>103</v>
      </c>
      <c r="M24" s="55" t="s">
        <v>104</v>
      </c>
      <c r="N24" s="55" t="s">
        <v>105</v>
      </c>
      <c r="O24" s="55" t="s">
        <v>106</v>
      </c>
      <c r="P24" s="55" t="s">
        <v>107</v>
      </c>
      <c r="Q24" s="55" t="s">
        <v>108</v>
      </c>
      <c r="R24" s="55" t="s">
        <v>109</v>
      </c>
      <c r="S24" s="55" t="s">
        <v>110</v>
      </c>
      <c r="T24" s="55" t="s">
        <v>112</v>
      </c>
      <c r="U24" s="55" t="s">
        <v>113</v>
      </c>
      <c r="V24" s="55" t="s">
        <v>114</v>
      </c>
      <c r="W24" s="55" t="s">
        <v>115</v>
      </c>
      <c r="X24" s="55" t="s">
        <v>116</v>
      </c>
      <c r="Y24" s="55" t="s">
        <v>117</v>
      </c>
      <c r="Z24" s="55" t="s">
        <v>118</v>
      </c>
      <c r="AA24" s="55" t="s">
        <v>119</v>
      </c>
      <c r="AB24" s="55" t="s">
        <v>120</v>
      </c>
      <c r="AC24" s="55" t="s">
        <v>121</v>
      </c>
      <c r="AD24" s="55" t="s">
        <v>129</v>
      </c>
      <c r="AE24" s="55" t="s">
        <v>130</v>
      </c>
      <c r="AF24" s="55" t="s">
        <v>131</v>
      </c>
      <c r="AG24" s="55" t="s">
        <v>0</v>
      </c>
      <c r="AH24" s="55" t="s">
        <v>1</v>
      </c>
      <c r="AI24" s="55" t="s">
        <v>2</v>
      </c>
      <c r="AJ24" s="55" t="s">
        <v>3</v>
      </c>
      <c r="AK24" s="55" t="s">
        <v>4</v>
      </c>
      <c r="AL24" s="55" t="s">
        <v>5</v>
      </c>
      <c r="AM24" s="55" t="s">
        <v>6</v>
      </c>
      <c r="AN24" s="55" t="s">
        <v>7</v>
      </c>
      <c r="AO24" s="55" t="s">
        <v>8</v>
      </c>
      <c r="AP24" s="55" t="s">
        <v>9</v>
      </c>
      <c r="AQ24" s="55" t="s">
        <v>10</v>
      </c>
      <c r="AR24" s="55" t="s">
        <v>11</v>
      </c>
      <c r="AS24" s="55" t="s">
        <v>12</v>
      </c>
      <c r="AT24" s="55" t="s">
        <v>14</v>
      </c>
      <c r="AU24" s="55" t="s">
        <v>15</v>
      </c>
      <c r="AV24" s="55" t="s">
        <v>16</v>
      </c>
      <c r="AW24" s="55" t="s">
        <v>17</v>
      </c>
      <c r="AX24" s="55" t="s">
        <v>18</v>
      </c>
      <c r="AY24" s="55" t="s">
        <v>19</v>
      </c>
      <c r="AZ24" s="55" t="s">
        <v>20</v>
      </c>
      <c r="BA24" s="55" t="s">
        <v>21</v>
      </c>
      <c r="BB24" s="55" t="s">
        <v>22</v>
      </c>
      <c r="BC24" s="55" t="s">
        <v>23</v>
      </c>
      <c r="BD24" s="55" t="s">
        <v>24</v>
      </c>
      <c r="BE24" s="55" t="s">
        <v>25</v>
      </c>
      <c r="BF24" s="55" t="s">
        <v>26</v>
      </c>
      <c r="BG24" s="55" t="s">
        <v>27</v>
      </c>
      <c r="BH24" s="55" t="s">
        <v>28</v>
      </c>
      <c r="BI24" s="55" t="s">
        <v>29</v>
      </c>
      <c r="BJ24" s="55" t="s">
        <v>30</v>
      </c>
      <c r="BK24" s="55" t="s">
        <v>31</v>
      </c>
    </row>
    <row r="25" spans="1:71" x14ac:dyDescent="0.2">
      <c r="A25" s="55" t="s">
        <v>32</v>
      </c>
      <c r="B25" s="55">
        <v>3</v>
      </c>
      <c r="C25" s="55">
        <v>17</v>
      </c>
      <c r="D25" s="55">
        <v>33</v>
      </c>
      <c r="E25" s="27">
        <v>19</v>
      </c>
      <c r="F25" s="55">
        <v>32</v>
      </c>
      <c r="G25" s="55">
        <v>25</v>
      </c>
      <c r="H25" s="55">
        <v>31</v>
      </c>
      <c r="I25" s="55">
        <v>57</v>
      </c>
      <c r="J25" s="55">
        <v>56</v>
      </c>
      <c r="K25" s="55">
        <v>56</v>
      </c>
      <c r="L25" s="55">
        <v>43</v>
      </c>
      <c r="M25" s="55">
        <v>29</v>
      </c>
      <c r="N25" s="55">
        <v>19</v>
      </c>
      <c r="O25" s="55">
        <v>26</v>
      </c>
      <c r="P25" s="55">
        <v>14</v>
      </c>
      <c r="Q25" s="55">
        <v>17</v>
      </c>
      <c r="R25" s="55">
        <v>15</v>
      </c>
      <c r="S25" s="55">
        <v>9</v>
      </c>
      <c r="T25" s="55">
        <v>9</v>
      </c>
      <c r="U25" s="55">
        <v>5</v>
      </c>
      <c r="V25" s="55">
        <v>6</v>
      </c>
      <c r="W25" s="55">
        <v>5</v>
      </c>
      <c r="X25" s="55">
        <v>4</v>
      </c>
      <c r="Y25" s="55">
        <v>8</v>
      </c>
      <c r="Z25" s="55">
        <v>7</v>
      </c>
      <c r="AA25" s="55">
        <v>5</v>
      </c>
      <c r="AB25" s="55">
        <v>0</v>
      </c>
      <c r="AC25" s="55">
        <v>0</v>
      </c>
      <c r="AD25" s="55">
        <v>1</v>
      </c>
      <c r="AE25" s="55">
        <v>0</v>
      </c>
      <c r="AF25" s="55">
        <v>0</v>
      </c>
      <c r="AG25" s="55">
        <v>0</v>
      </c>
      <c r="AH25" s="55">
        <v>0</v>
      </c>
      <c r="AI25" s="55">
        <v>0</v>
      </c>
      <c r="AJ25" s="55">
        <v>1</v>
      </c>
      <c r="AK25" s="55">
        <v>0</v>
      </c>
      <c r="AL25" s="55">
        <v>0</v>
      </c>
      <c r="AM25" s="55">
        <v>0</v>
      </c>
      <c r="AN25" s="55">
        <v>0</v>
      </c>
      <c r="AO25" s="55">
        <v>0</v>
      </c>
      <c r="AP25" s="55">
        <v>0</v>
      </c>
      <c r="AQ25" s="55">
        <v>0</v>
      </c>
      <c r="AR25" s="55">
        <v>1</v>
      </c>
      <c r="AS25" s="55">
        <v>0</v>
      </c>
      <c r="AT25" s="55">
        <v>0</v>
      </c>
      <c r="AU25" s="55">
        <v>0</v>
      </c>
      <c r="AV25" s="55">
        <v>0</v>
      </c>
      <c r="AW25" s="55">
        <v>0</v>
      </c>
      <c r="AX25" s="55">
        <v>0</v>
      </c>
      <c r="AY25" s="55">
        <v>0</v>
      </c>
      <c r="AZ25" s="55">
        <v>0</v>
      </c>
      <c r="BA25" s="55">
        <v>2</v>
      </c>
      <c r="BB25" s="55">
        <v>0</v>
      </c>
      <c r="BC25" s="55">
        <v>0</v>
      </c>
      <c r="BD25" s="55">
        <v>0</v>
      </c>
      <c r="BE25" s="55">
        <v>0</v>
      </c>
      <c r="BF25" s="55">
        <v>0</v>
      </c>
      <c r="BG25" s="55">
        <v>0</v>
      </c>
      <c r="BH25" s="55">
        <v>0</v>
      </c>
      <c r="BI25" s="55">
        <v>3</v>
      </c>
      <c r="BJ25" s="55">
        <v>0</v>
      </c>
      <c r="BK25" s="55">
        <v>0</v>
      </c>
    </row>
    <row r="26" spans="1:71" ht="144.94999999999999" customHeight="1" x14ac:dyDescent="0.2"/>
    <row r="27" spans="1:71" x14ac:dyDescent="0.2">
      <c r="A27" s="96" t="s">
        <v>163</v>
      </c>
      <c r="B27" s="56"/>
      <c r="C27" s="56"/>
      <c r="D27" s="56"/>
      <c r="E27" s="60"/>
    </row>
    <row r="28" spans="1:71" x14ac:dyDescent="0.2">
      <c r="A28" s="57" t="s">
        <v>71</v>
      </c>
      <c r="B28" s="58" t="s">
        <v>90</v>
      </c>
      <c r="C28" s="55">
        <v>228</v>
      </c>
      <c r="D28" s="58" t="s">
        <v>91</v>
      </c>
      <c r="E28" s="27">
        <v>375.41261300000002</v>
      </c>
    </row>
    <row r="29" spans="1:71" x14ac:dyDescent="0.2">
      <c r="A29" s="55" t="s">
        <v>92</v>
      </c>
      <c r="B29" s="55" t="s">
        <v>93</v>
      </c>
      <c r="C29" s="55" t="s">
        <v>94</v>
      </c>
      <c r="D29" s="55" t="s">
        <v>95</v>
      </c>
      <c r="E29" s="27" t="s">
        <v>96</v>
      </c>
      <c r="F29" s="55" t="s">
        <v>97</v>
      </c>
      <c r="G29" s="55" t="s">
        <v>98</v>
      </c>
      <c r="H29" s="55" t="s">
        <v>99</v>
      </c>
      <c r="I29" s="55" t="s">
        <v>100</v>
      </c>
      <c r="J29" s="55" t="s">
        <v>101</v>
      </c>
      <c r="K29" s="55" t="s">
        <v>102</v>
      </c>
      <c r="L29" s="55" t="s">
        <v>103</v>
      </c>
      <c r="M29" s="55" t="s">
        <v>104</v>
      </c>
      <c r="N29" s="55" t="s">
        <v>105</v>
      </c>
      <c r="O29" s="55" t="s">
        <v>106</v>
      </c>
      <c r="P29" s="55" t="s">
        <v>107</v>
      </c>
      <c r="Q29" s="55" t="s">
        <v>108</v>
      </c>
      <c r="R29" s="55" t="s">
        <v>109</v>
      </c>
      <c r="S29" s="55" t="s">
        <v>110</v>
      </c>
      <c r="T29" s="55" t="s">
        <v>112</v>
      </c>
      <c r="U29" s="55" t="s">
        <v>113</v>
      </c>
      <c r="V29" s="55" t="s">
        <v>114</v>
      </c>
      <c r="W29" s="55" t="s">
        <v>115</v>
      </c>
      <c r="X29" s="55" t="s">
        <v>116</v>
      </c>
      <c r="Y29" s="55" t="s">
        <v>117</v>
      </c>
      <c r="Z29" s="55" t="s">
        <v>118</v>
      </c>
      <c r="AA29" s="55" t="s">
        <v>119</v>
      </c>
      <c r="AB29" s="55" t="s">
        <v>120</v>
      </c>
      <c r="AC29" s="55" t="s">
        <v>121</v>
      </c>
      <c r="AD29" s="55" t="s">
        <v>129</v>
      </c>
      <c r="AE29" s="55" t="s">
        <v>130</v>
      </c>
      <c r="AF29" s="55" t="s">
        <v>131</v>
      </c>
      <c r="AG29" s="55" t="s">
        <v>0</v>
      </c>
      <c r="AH29" s="55" t="s">
        <v>1</v>
      </c>
      <c r="AI29" s="55" t="s">
        <v>2</v>
      </c>
      <c r="AJ29" s="55" t="s">
        <v>3</v>
      </c>
      <c r="AK29" s="55" t="s">
        <v>4</v>
      </c>
      <c r="AL29" s="55" t="s">
        <v>5</v>
      </c>
      <c r="AM29" s="55" t="s">
        <v>6</v>
      </c>
      <c r="AN29" s="55" t="s">
        <v>7</v>
      </c>
      <c r="AO29" s="55" t="s">
        <v>8</v>
      </c>
      <c r="AP29" s="55" t="s">
        <v>9</v>
      </c>
      <c r="AQ29" s="55" t="s">
        <v>10</v>
      </c>
      <c r="AR29" s="55" t="s">
        <v>11</v>
      </c>
      <c r="AS29" s="55" t="s">
        <v>12</v>
      </c>
      <c r="AT29" s="55" t="s">
        <v>14</v>
      </c>
      <c r="AU29" s="55" t="s">
        <v>15</v>
      </c>
      <c r="AV29" s="55" t="s">
        <v>16</v>
      </c>
      <c r="AW29" s="55" t="s">
        <v>17</v>
      </c>
      <c r="AX29" s="55" t="s">
        <v>18</v>
      </c>
      <c r="AY29" s="55" t="s">
        <v>19</v>
      </c>
      <c r="AZ29" s="55" t="s">
        <v>20</v>
      </c>
      <c r="BA29" s="55" t="s">
        <v>21</v>
      </c>
      <c r="BB29" s="55" t="s">
        <v>22</v>
      </c>
      <c r="BC29" s="55" t="s">
        <v>23</v>
      </c>
      <c r="BD29" s="55" t="s">
        <v>24</v>
      </c>
      <c r="BE29" s="55" t="s">
        <v>25</v>
      </c>
      <c r="BF29" s="55" t="s">
        <v>26</v>
      </c>
      <c r="BG29" s="55" t="s">
        <v>27</v>
      </c>
      <c r="BH29" s="55" t="s">
        <v>28</v>
      </c>
      <c r="BI29" s="55" t="s">
        <v>29</v>
      </c>
      <c r="BJ29" s="55" t="s">
        <v>30</v>
      </c>
      <c r="BK29" s="55" t="s">
        <v>31</v>
      </c>
    </row>
    <row r="30" spans="1:71" x14ac:dyDescent="0.2">
      <c r="A30" s="55" t="s">
        <v>32</v>
      </c>
      <c r="B30" s="55">
        <v>54</v>
      </c>
      <c r="C30" s="55">
        <v>344</v>
      </c>
      <c r="D30" s="55">
        <v>359</v>
      </c>
      <c r="E30" s="27">
        <v>101</v>
      </c>
      <c r="F30" s="55">
        <v>30</v>
      </c>
      <c r="G30" s="55">
        <v>26</v>
      </c>
      <c r="H30" s="55">
        <v>22</v>
      </c>
      <c r="I30" s="55">
        <v>29</v>
      </c>
      <c r="J30" s="55">
        <v>31</v>
      </c>
      <c r="K30" s="55">
        <v>19</v>
      </c>
      <c r="L30" s="55">
        <v>22</v>
      </c>
      <c r="M30" s="55">
        <v>12</v>
      </c>
      <c r="N30" s="55">
        <v>9</v>
      </c>
      <c r="O30" s="55">
        <v>3</v>
      </c>
      <c r="P30" s="55">
        <v>5</v>
      </c>
      <c r="Q30" s="55">
        <v>4</v>
      </c>
      <c r="R30" s="55">
        <v>7</v>
      </c>
      <c r="S30" s="55">
        <v>3</v>
      </c>
      <c r="T30" s="55">
        <v>2</v>
      </c>
      <c r="U30" s="55">
        <v>3</v>
      </c>
      <c r="V30" s="55">
        <v>1</v>
      </c>
      <c r="W30" s="55">
        <v>1</v>
      </c>
      <c r="X30" s="55">
        <v>2</v>
      </c>
      <c r="Y30" s="55">
        <v>0</v>
      </c>
      <c r="Z30" s="55">
        <v>0</v>
      </c>
      <c r="AA30" s="55">
        <v>1</v>
      </c>
      <c r="AB30" s="55">
        <v>0</v>
      </c>
      <c r="AC30" s="55">
        <v>0</v>
      </c>
      <c r="AD30" s="55">
        <v>1</v>
      </c>
      <c r="AE30" s="55">
        <v>0</v>
      </c>
      <c r="AF30" s="55">
        <v>0</v>
      </c>
      <c r="AG30" s="55">
        <v>0</v>
      </c>
      <c r="AH30" s="55">
        <v>0</v>
      </c>
      <c r="AI30" s="55">
        <v>0</v>
      </c>
      <c r="AJ30" s="55">
        <v>0</v>
      </c>
      <c r="AK30" s="55">
        <v>1</v>
      </c>
      <c r="AL30" s="55">
        <v>0</v>
      </c>
      <c r="AM30" s="55">
        <v>0</v>
      </c>
      <c r="AN30" s="55">
        <v>0</v>
      </c>
      <c r="AO30" s="55">
        <v>0</v>
      </c>
      <c r="AP30" s="55">
        <v>0</v>
      </c>
      <c r="AQ30" s="55">
        <v>1</v>
      </c>
      <c r="AR30" s="55">
        <v>0</v>
      </c>
      <c r="AS30" s="55">
        <v>0</v>
      </c>
      <c r="AT30" s="55">
        <v>0</v>
      </c>
      <c r="AU30" s="55">
        <v>1</v>
      </c>
      <c r="AV30" s="55">
        <v>0</v>
      </c>
      <c r="AW30" s="55">
        <v>0</v>
      </c>
      <c r="AX30" s="55">
        <v>0</v>
      </c>
      <c r="AY30" s="55">
        <v>0</v>
      </c>
      <c r="AZ30" s="55">
        <v>0</v>
      </c>
      <c r="BA30" s="55">
        <v>0</v>
      </c>
      <c r="BB30" s="55">
        <v>0</v>
      </c>
      <c r="BC30" s="55">
        <v>0</v>
      </c>
      <c r="BD30" s="55">
        <v>0</v>
      </c>
      <c r="BE30" s="55">
        <v>0</v>
      </c>
      <c r="BF30" s="55">
        <v>0</v>
      </c>
      <c r="BG30" s="55">
        <v>0</v>
      </c>
      <c r="BH30" s="55">
        <v>0</v>
      </c>
      <c r="BI30" s="55">
        <v>0</v>
      </c>
      <c r="BJ30" s="55">
        <v>0</v>
      </c>
      <c r="BK30" s="55">
        <v>0</v>
      </c>
    </row>
    <row r="31" spans="1:71" x14ac:dyDescent="0.2">
      <c r="A31" s="57" t="s">
        <v>72</v>
      </c>
      <c r="B31" s="58" t="s">
        <v>90</v>
      </c>
      <c r="C31" s="55">
        <v>858.5</v>
      </c>
      <c r="D31" s="58" t="s">
        <v>91</v>
      </c>
      <c r="E31" s="27">
        <v>1025.9711709999999</v>
      </c>
    </row>
    <row r="32" spans="1:71" x14ac:dyDescent="0.2">
      <c r="A32" s="55" t="s">
        <v>92</v>
      </c>
      <c r="B32" s="55" t="s">
        <v>93</v>
      </c>
      <c r="C32" s="55" t="s">
        <v>94</v>
      </c>
      <c r="D32" s="55" t="s">
        <v>95</v>
      </c>
      <c r="E32" s="27" t="s">
        <v>96</v>
      </c>
      <c r="F32" s="55" t="s">
        <v>97</v>
      </c>
      <c r="G32" s="55" t="s">
        <v>98</v>
      </c>
      <c r="H32" s="55" t="s">
        <v>99</v>
      </c>
      <c r="I32" s="55" t="s">
        <v>100</v>
      </c>
      <c r="J32" s="55" t="s">
        <v>101</v>
      </c>
      <c r="K32" s="55" t="s">
        <v>102</v>
      </c>
      <c r="L32" s="55" t="s">
        <v>103</v>
      </c>
      <c r="M32" s="55" t="s">
        <v>104</v>
      </c>
      <c r="N32" s="55" t="s">
        <v>105</v>
      </c>
      <c r="O32" s="55" t="s">
        <v>106</v>
      </c>
      <c r="P32" s="55" t="s">
        <v>107</v>
      </c>
      <c r="Q32" s="55" t="s">
        <v>108</v>
      </c>
      <c r="R32" s="55" t="s">
        <v>109</v>
      </c>
      <c r="S32" s="55" t="s">
        <v>110</v>
      </c>
      <c r="T32" s="55" t="s">
        <v>112</v>
      </c>
      <c r="U32" s="55" t="s">
        <v>113</v>
      </c>
      <c r="V32" s="55" t="s">
        <v>114</v>
      </c>
      <c r="W32" s="55" t="s">
        <v>115</v>
      </c>
      <c r="X32" s="55" t="s">
        <v>116</v>
      </c>
      <c r="Y32" s="55" t="s">
        <v>117</v>
      </c>
      <c r="Z32" s="55" t="s">
        <v>118</v>
      </c>
      <c r="AA32" s="55" t="s">
        <v>119</v>
      </c>
      <c r="AB32" s="55" t="s">
        <v>120</v>
      </c>
      <c r="AC32" s="55" t="s">
        <v>121</v>
      </c>
      <c r="AD32" s="55" t="s">
        <v>129</v>
      </c>
      <c r="AE32" s="55" t="s">
        <v>130</v>
      </c>
      <c r="AF32" s="55" t="s">
        <v>131</v>
      </c>
      <c r="AG32" s="55" t="s">
        <v>0</v>
      </c>
      <c r="AH32" s="55" t="s">
        <v>1</v>
      </c>
      <c r="AI32" s="55" t="s">
        <v>2</v>
      </c>
      <c r="AJ32" s="55" t="s">
        <v>3</v>
      </c>
      <c r="AK32" s="55" t="s">
        <v>4</v>
      </c>
      <c r="AL32" s="55" t="s">
        <v>5</v>
      </c>
      <c r="AM32" s="55" t="s">
        <v>6</v>
      </c>
      <c r="AN32" s="55" t="s">
        <v>7</v>
      </c>
      <c r="AO32" s="55" t="s">
        <v>8</v>
      </c>
      <c r="AP32" s="55" t="s">
        <v>9</v>
      </c>
      <c r="AQ32" s="55" t="s">
        <v>10</v>
      </c>
      <c r="AR32" s="55" t="s">
        <v>11</v>
      </c>
      <c r="AS32" s="55" t="s">
        <v>12</v>
      </c>
      <c r="AT32" s="55" t="s">
        <v>14</v>
      </c>
      <c r="AU32" s="55" t="s">
        <v>15</v>
      </c>
      <c r="AV32" s="55" t="s">
        <v>16</v>
      </c>
      <c r="AW32" s="55" t="s">
        <v>17</v>
      </c>
      <c r="AX32" s="55" t="s">
        <v>18</v>
      </c>
      <c r="AY32" s="55" t="s">
        <v>19</v>
      </c>
      <c r="AZ32" s="55" t="s">
        <v>20</v>
      </c>
      <c r="BA32" s="55" t="s">
        <v>21</v>
      </c>
      <c r="BB32" s="55" t="s">
        <v>22</v>
      </c>
      <c r="BC32" s="55" t="s">
        <v>23</v>
      </c>
      <c r="BD32" s="55" t="s">
        <v>24</v>
      </c>
      <c r="BE32" s="55" t="s">
        <v>25</v>
      </c>
      <c r="BF32" s="55" t="s">
        <v>26</v>
      </c>
      <c r="BG32" s="55" t="s">
        <v>27</v>
      </c>
      <c r="BH32" s="55" t="s">
        <v>28</v>
      </c>
      <c r="BI32" s="55" t="s">
        <v>29</v>
      </c>
      <c r="BJ32" s="55" t="s">
        <v>30</v>
      </c>
      <c r="BK32" s="55" t="s">
        <v>31</v>
      </c>
      <c r="BL32" s="55" t="s">
        <v>33</v>
      </c>
      <c r="BM32" s="55" t="s">
        <v>34</v>
      </c>
      <c r="BN32" s="55" t="s">
        <v>35</v>
      </c>
    </row>
    <row r="33" spans="1:66" x14ac:dyDescent="0.2">
      <c r="A33" s="55" t="s">
        <v>32</v>
      </c>
      <c r="B33" s="55">
        <v>4</v>
      </c>
      <c r="C33" s="55">
        <v>27</v>
      </c>
      <c r="D33" s="55">
        <v>47</v>
      </c>
      <c r="E33" s="27">
        <v>36</v>
      </c>
      <c r="F33" s="55">
        <v>76</v>
      </c>
      <c r="G33" s="55">
        <v>83</v>
      </c>
      <c r="H33" s="55">
        <v>114</v>
      </c>
      <c r="I33" s="55">
        <v>104</v>
      </c>
      <c r="J33" s="55">
        <v>100</v>
      </c>
      <c r="K33" s="55">
        <v>84</v>
      </c>
      <c r="L33" s="55">
        <v>84</v>
      </c>
      <c r="M33" s="55">
        <v>43</v>
      </c>
      <c r="N33" s="55">
        <v>48</v>
      </c>
      <c r="O33" s="55">
        <v>35</v>
      </c>
      <c r="P33" s="55">
        <v>30</v>
      </c>
      <c r="Q33" s="55">
        <v>29</v>
      </c>
      <c r="R33" s="55">
        <v>39</v>
      </c>
      <c r="S33" s="55">
        <v>13</v>
      </c>
      <c r="T33" s="55">
        <v>20</v>
      </c>
      <c r="U33" s="55">
        <v>14</v>
      </c>
      <c r="V33" s="55">
        <v>10</v>
      </c>
      <c r="W33" s="55">
        <v>10</v>
      </c>
      <c r="X33" s="55">
        <v>7</v>
      </c>
      <c r="Y33" s="55">
        <v>7</v>
      </c>
      <c r="Z33" s="55">
        <v>5</v>
      </c>
      <c r="AA33" s="55">
        <v>7</v>
      </c>
      <c r="AB33" s="55">
        <v>5</v>
      </c>
      <c r="AC33" s="55">
        <v>4</v>
      </c>
      <c r="AD33" s="55">
        <v>2</v>
      </c>
      <c r="AE33" s="55">
        <v>0</v>
      </c>
      <c r="AF33" s="55">
        <v>1</v>
      </c>
      <c r="AG33" s="55">
        <v>1</v>
      </c>
      <c r="AH33" s="55">
        <v>2</v>
      </c>
      <c r="AI33" s="55">
        <v>0</v>
      </c>
      <c r="AJ33" s="55">
        <v>0</v>
      </c>
      <c r="AK33" s="55">
        <v>1</v>
      </c>
      <c r="AL33" s="55">
        <v>1</v>
      </c>
      <c r="AM33" s="55">
        <v>0</v>
      </c>
      <c r="AN33" s="55">
        <v>0</v>
      </c>
      <c r="AO33" s="55">
        <v>0</v>
      </c>
      <c r="AP33" s="55">
        <v>0</v>
      </c>
      <c r="AQ33" s="55">
        <v>0</v>
      </c>
      <c r="AR33" s="55">
        <v>1</v>
      </c>
      <c r="AS33" s="55">
        <v>0</v>
      </c>
      <c r="AT33" s="55">
        <v>0</v>
      </c>
      <c r="AU33" s="55">
        <v>2</v>
      </c>
      <c r="AV33" s="55">
        <v>0</v>
      </c>
      <c r="AW33" s="55">
        <v>0</v>
      </c>
      <c r="AX33" s="55">
        <v>1</v>
      </c>
      <c r="AY33" s="55">
        <v>0</v>
      </c>
      <c r="AZ33" s="55">
        <v>0</v>
      </c>
      <c r="BA33" s="55">
        <v>0</v>
      </c>
      <c r="BB33" s="55">
        <v>0</v>
      </c>
      <c r="BC33" s="55">
        <v>0</v>
      </c>
      <c r="BD33" s="55">
        <v>0</v>
      </c>
      <c r="BE33" s="55">
        <v>0</v>
      </c>
      <c r="BF33" s="55">
        <v>0</v>
      </c>
      <c r="BG33" s="55">
        <v>0</v>
      </c>
      <c r="BH33" s="55">
        <v>0</v>
      </c>
      <c r="BI33" s="55">
        <v>0</v>
      </c>
      <c r="BJ33" s="55">
        <v>0</v>
      </c>
      <c r="BK33" s="55">
        <v>4</v>
      </c>
      <c r="BL33" s="55">
        <v>1</v>
      </c>
      <c r="BM33" s="55">
        <v>3</v>
      </c>
      <c r="BN33" s="55">
        <v>0</v>
      </c>
    </row>
    <row r="34" spans="1:66" ht="144.94999999999999" customHeight="1" x14ac:dyDescent="0.2"/>
    <row r="35" spans="1:66" x14ac:dyDescent="0.2">
      <c r="A35" s="59" t="s">
        <v>73</v>
      </c>
      <c r="B35" s="56"/>
      <c r="C35" s="56"/>
      <c r="D35" s="56"/>
      <c r="E35" s="60"/>
    </row>
    <row r="36" spans="1:66" x14ac:dyDescent="0.2">
      <c r="A36" s="57" t="s">
        <v>71</v>
      </c>
      <c r="B36" s="58" t="s">
        <v>90</v>
      </c>
      <c r="C36" s="55">
        <v>236</v>
      </c>
      <c r="D36" s="58" t="s">
        <v>91</v>
      </c>
      <c r="E36" s="27">
        <v>397.44710099999998</v>
      </c>
    </row>
    <row r="37" spans="1:66" x14ac:dyDescent="0.2">
      <c r="A37" s="55" t="s">
        <v>92</v>
      </c>
      <c r="B37" s="55" t="s">
        <v>93</v>
      </c>
      <c r="C37" s="55" t="s">
        <v>94</v>
      </c>
      <c r="D37" s="55" t="s">
        <v>95</v>
      </c>
      <c r="E37" s="27" t="s">
        <v>96</v>
      </c>
      <c r="F37" s="55" t="s">
        <v>97</v>
      </c>
      <c r="G37" s="55" t="s">
        <v>98</v>
      </c>
      <c r="H37" s="55" t="s">
        <v>99</v>
      </c>
      <c r="I37" s="55" t="s">
        <v>100</v>
      </c>
      <c r="J37" s="55" t="s">
        <v>101</v>
      </c>
      <c r="K37" s="55" t="s">
        <v>102</v>
      </c>
      <c r="L37" s="55" t="s">
        <v>103</v>
      </c>
      <c r="M37" s="55" t="s">
        <v>104</v>
      </c>
      <c r="N37" s="55" t="s">
        <v>105</v>
      </c>
      <c r="O37" s="55" t="s">
        <v>106</v>
      </c>
      <c r="P37" s="55" t="s">
        <v>107</v>
      </c>
      <c r="Q37" s="55" t="s">
        <v>108</v>
      </c>
      <c r="R37" s="55" t="s">
        <v>109</v>
      </c>
      <c r="S37" s="55" t="s">
        <v>110</v>
      </c>
      <c r="T37" s="55" t="s">
        <v>112</v>
      </c>
      <c r="U37" s="55" t="s">
        <v>113</v>
      </c>
      <c r="V37" s="55" t="s">
        <v>114</v>
      </c>
      <c r="W37" s="55" t="s">
        <v>115</v>
      </c>
      <c r="X37" s="55" t="s">
        <v>116</v>
      </c>
      <c r="Y37" s="55" t="s">
        <v>117</v>
      </c>
      <c r="Z37" s="55" t="s">
        <v>118</v>
      </c>
      <c r="AA37" s="55" t="s">
        <v>119</v>
      </c>
      <c r="AB37" s="55" t="s">
        <v>120</v>
      </c>
      <c r="AC37" s="55" t="s">
        <v>121</v>
      </c>
      <c r="AD37" s="55" t="s">
        <v>129</v>
      </c>
      <c r="AE37" s="55" t="s">
        <v>130</v>
      </c>
      <c r="AF37" s="55" t="s">
        <v>131</v>
      </c>
      <c r="AG37" s="55" t="s">
        <v>0</v>
      </c>
      <c r="AH37" s="55" t="s">
        <v>1</v>
      </c>
      <c r="AI37" s="55" t="s">
        <v>2</v>
      </c>
      <c r="AJ37" s="55" t="s">
        <v>3</v>
      </c>
      <c r="AK37" s="55" t="s">
        <v>4</v>
      </c>
      <c r="AL37" s="55" t="s">
        <v>5</v>
      </c>
      <c r="AM37" s="55" t="s">
        <v>6</v>
      </c>
      <c r="AN37" s="55" t="s">
        <v>7</v>
      </c>
      <c r="AO37" s="55" t="s">
        <v>8</v>
      </c>
      <c r="AP37" s="55" t="s">
        <v>9</v>
      </c>
      <c r="AQ37" s="55" t="s">
        <v>10</v>
      </c>
      <c r="AR37" s="55" t="s">
        <v>11</v>
      </c>
      <c r="AS37" s="55" t="s">
        <v>12</v>
      </c>
      <c r="AT37" s="55" t="s">
        <v>14</v>
      </c>
      <c r="AU37" s="55" t="s">
        <v>15</v>
      </c>
      <c r="AV37" s="55" t="s">
        <v>16</v>
      </c>
      <c r="AW37" s="55" t="s">
        <v>17</v>
      </c>
      <c r="AX37" s="55" t="s">
        <v>18</v>
      </c>
      <c r="AY37" s="55" t="s">
        <v>19</v>
      </c>
      <c r="AZ37" s="55" t="s">
        <v>20</v>
      </c>
      <c r="BA37" s="55" t="s">
        <v>21</v>
      </c>
      <c r="BB37" s="55" t="s">
        <v>22</v>
      </c>
      <c r="BC37" s="55" t="s">
        <v>23</v>
      </c>
      <c r="BD37" s="55" t="s">
        <v>24</v>
      </c>
      <c r="BE37" s="55" t="s">
        <v>25</v>
      </c>
      <c r="BF37" s="55" t="s">
        <v>26</v>
      </c>
      <c r="BG37" s="55" t="s">
        <v>27</v>
      </c>
      <c r="BH37" s="55" t="s">
        <v>28</v>
      </c>
      <c r="BI37" s="55" t="s">
        <v>29</v>
      </c>
      <c r="BJ37" s="55" t="s">
        <v>30</v>
      </c>
      <c r="BK37" s="55" t="s">
        <v>31</v>
      </c>
      <c r="BL37" s="55" t="s">
        <v>33</v>
      </c>
      <c r="BM37" s="55" t="s">
        <v>34</v>
      </c>
    </row>
    <row r="38" spans="1:66" x14ac:dyDescent="0.2">
      <c r="A38" s="55" t="s">
        <v>32</v>
      </c>
      <c r="B38" s="55">
        <v>65</v>
      </c>
      <c r="C38" s="55">
        <v>483</v>
      </c>
      <c r="D38" s="55">
        <v>564</v>
      </c>
      <c r="E38" s="27">
        <v>173</v>
      </c>
      <c r="F38" s="55">
        <v>49</v>
      </c>
      <c r="G38" s="55">
        <v>35</v>
      </c>
      <c r="H38" s="55">
        <v>30</v>
      </c>
      <c r="I38" s="55">
        <v>37</v>
      </c>
      <c r="J38" s="55">
        <v>37</v>
      </c>
      <c r="K38" s="55">
        <v>32</v>
      </c>
      <c r="L38" s="55">
        <v>37</v>
      </c>
      <c r="M38" s="55">
        <v>22</v>
      </c>
      <c r="N38" s="55">
        <v>11</v>
      </c>
      <c r="O38" s="55">
        <v>5</v>
      </c>
      <c r="P38" s="55">
        <v>13</v>
      </c>
      <c r="Q38" s="55">
        <v>10</v>
      </c>
      <c r="R38" s="55">
        <v>9</v>
      </c>
      <c r="S38" s="55">
        <v>8</v>
      </c>
      <c r="T38" s="55">
        <v>4</v>
      </c>
      <c r="U38" s="55">
        <v>9</v>
      </c>
      <c r="V38" s="55">
        <v>2</v>
      </c>
      <c r="W38" s="55">
        <v>2</v>
      </c>
      <c r="X38" s="55">
        <v>4</v>
      </c>
      <c r="Y38" s="55">
        <v>0</v>
      </c>
      <c r="Z38" s="55">
        <v>1</v>
      </c>
      <c r="AA38" s="55">
        <v>1</v>
      </c>
      <c r="AB38" s="55">
        <v>0</v>
      </c>
      <c r="AC38" s="55">
        <v>0</v>
      </c>
      <c r="AD38" s="55">
        <v>1</v>
      </c>
      <c r="AE38" s="55">
        <v>0</v>
      </c>
      <c r="AF38" s="55">
        <v>1</v>
      </c>
      <c r="AG38" s="55">
        <v>2</v>
      </c>
      <c r="AH38" s="55">
        <v>0</v>
      </c>
      <c r="AI38" s="55">
        <v>0</v>
      </c>
      <c r="AJ38" s="55">
        <v>0</v>
      </c>
      <c r="AK38" s="55">
        <v>1</v>
      </c>
      <c r="AL38" s="55">
        <v>0</v>
      </c>
      <c r="AM38" s="55">
        <v>0</v>
      </c>
      <c r="AN38" s="55">
        <v>0</v>
      </c>
      <c r="AO38" s="55">
        <v>0</v>
      </c>
      <c r="AP38" s="55">
        <v>0</v>
      </c>
      <c r="AQ38" s="55">
        <v>1</v>
      </c>
      <c r="AR38" s="55">
        <v>0</v>
      </c>
      <c r="AS38" s="55">
        <v>0</v>
      </c>
      <c r="AT38" s="55">
        <v>0</v>
      </c>
      <c r="AU38" s="55">
        <v>1</v>
      </c>
      <c r="AV38" s="55">
        <v>0</v>
      </c>
      <c r="AW38" s="55">
        <v>0</v>
      </c>
      <c r="AX38" s="55">
        <v>0</v>
      </c>
      <c r="AY38" s="55">
        <v>0</v>
      </c>
      <c r="AZ38" s="55">
        <v>0</v>
      </c>
      <c r="BA38" s="55">
        <v>0</v>
      </c>
      <c r="BB38" s="55">
        <v>0</v>
      </c>
      <c r="BC38" s="55">
        <v>0</v>
      </c>
      <c r="BD38" s="55">
        <v>0</v>
      </c>
      <c r="BE38" s="55">
        <v>0</v>
      </c>
      <c r="BF38" s="55">
        <v>0</v>
      </c>
      <c r="BG38" s="55">
        <v>0</v>
      </c>
      <c r="BH38" s="55">
        <v>0</v>
      </c>
      <c r="BI38" s="55">
        <v>0</v>
      </c>
      <c r="BJ38" s="55">
        <v>0</v>
      </c>
      <c r="BK38" s="55">
        <v>2</v>
      </c>
      <c r="BL38" s="55">
        <v>0</v>
      </c>
      <c r="BM38" s="55">
        <v>0</v>
      </c>
    </row>
    <row r="39" spans="1:66" x14ac:dyDescent="0.2">
      <c r="A39" s="57" t="s">
        <v>72</v>
      </c>
      <c r="B39" s="58" t="s">
        <v>90</v>
      </c>
      <c r="C39" s="55">
        <v>880</v>
      </c>
      <c r="D39" s="58" t="s">
        <v>91</v>
      </c>
      <c r="E39" s="27">
        <v>1035.0304839999999</v>
      </c>
    </row>
    <row r="40" spans="1:66" x14ac:dyDescent="0.2">
      <c r="A40" s="55" t="s">
        <v>92</v>
      </c>
      <c r="B40" s="55" t="s">
        <v>93</v>
      </c>
      <c r="C40" s="55" t="s">
        <v>94</v>
      </c>
      <c r="D40" s="55" t="s">
        <v>95</v>
      </c>
      <c r="E40" s="27" t="s">
        <v>96</v>
      </c>
      <c r="F40" s="55" t="s">
        <v>97</v>
      </c>
      <c r="G40" s="55" t="s">
        <v>98</v>
      </c>
      <c r="H40" s="55" t="s">
        <v>99</v>
      </c>
      <c r="I40" s="55" t="s">
        <v>100</v>
      </c>
      <c r="J40" s="55" t="s">
        <v>101</v>
      </c>
      <c r="K40" s="55" t="s">
        <v>102</v>
      </c>
      <c r="L40" s="55" t="s">
        <v>103</v>
      </c>
      <c r="M40" s="55" t="s">
        <v>104</v>
      </c>
      <c r="N40" s="55" t="s">
        <v>105</v>
      </c>
      <c r="O40" s="55" t="s">
        <v>106</v>
      </c>
      <c r="P40" s="55" t="s">
        <v>107</v>
      </c>
      <c r="Q40" s="55" t="s">
        <v>108</v>
      </c>
      <c r="R40" s="55" t="s">
        <v>109</v>
      </c>
      <c r="S40" s="55" t="s">
        <v>110</v>
      </c>
      <c r="T40" s="55" t="s">
        <v>112</v>
      </c>
      <c r="U40" s="55" t="s">
        <v>113</v>
      </c>
      <c r="V40" s="55" t="s">
        <v>114</v>
      </c>
      <c r="W40" s="55" t="s">
        <v>115</v>
      </c>
      <c r="X40" s="55" t="s">
        <v>116</v>
      </c>
      <c r="Y40" s="55" t="s">
        <v>117</v>
      </c>
      <c r="Z40" s="55" t="s">
        <v>118</v>
      </c>
      <c r="AA40" s="55" t="s">
        <v>119</v>
      </c>
      <c r="AB40" s="55" t="s">
        <v>120</v>
      </c>
      <c r="AC40" s="55" t="s">
        <v>121</v>
      </c>
      <c r="AD40" s="55" t="s">
        <v>129</v>
      </c>
      <c r="AE40" s="55" t="s">
        <v>130</v>
      </c>
      <c r="AF40" s="55" t="s">
        <v>131</v>
      </c>
      <c r="AG40" s="55" t="s">
        <v>0</v>
      </c>
      <c r="AH40" s="55" t="s">
        <v>1</v>
      </c>
      <c r="AI40" s="55" t="s">
        <v>2</v>
      </c>
      <c r="AJ40" s="55" t="s">
        <v>3</v>
      </c>
      <c r="AK40" s="55" t="s">
        <v>4</v>
      </c>
      <c r="AL40" s="55" t="s">
        <v>5</v>
      </c>
      <c r="AM40" s="55" t="s">
        <v>6</v>
      </c>
      <c r="AN40" s="55" t="s">
        <v>7</v>
      </c>
      <c r="AO40" s="55" t="s">
        <v>8</v>
      </c>
      <c r="AP40" s="55" t="s">
        <v>9</v>
      </c>
      <c r="AQ40" s="55" t="s">
        <v>10</v>
      </c>
      <c r="AR40" s="55" t="s">
        <v>11</v>
      </c>
      <c r="AS40" s="55" t="s">
        <v>12</v>
      </c>
      <c r="AT40" s="55" t="s">
        <v>14</v>
      </c>
      <c r="AU40" s="55" t="s">
        <v>15</v>
      </c>
      <c r="AV40" s="55" t="s">
        <v>16</v>
      </c>
      <c r="AW40" s="55" t="s">
        <v>17</v>
      </c>
      <c r="AX40" s="55" t="s">
        <v>18</v>
      </c>
      <c r="AY40" s="55" t="s">
        <v>19</v>
      </c>
      <c r="AZ40" s="55" t="s">
        <v>20</v>
      </c>
      <c r="BA40" s="55" t="s">
        <v>21</v>
      </c>
      <c r="BB40" s="55" t="s">
        <v>22</v>
      </c>
      <c r="BC40" s="55" t="s">
        <v>23</v>
      </c>
      <c r="BD40" s="55" t="s">
        <v>24</v>
      </c>
      <c r="BE40" s="55" t="s">
        <v>25</v>
      </c>
      <c r="BF40" s="55" t="s">
        <v>26</v>
      </c>
      <c r="BG40" s="55" t="s">
        <v>27</v>
      </c>
      <c r="BH40" s="55" t="s">
        <v>28</v>
      </c>
      <c r="BI40" s="55" t="s">
        <v>29</v>
      </c>
      <c r="BJ40" s="55" t="s">
        <v>30</v>
      </c>
      <c r="BK40" s="55" t="s">
        <v>31</v>
      </c>
      <c r="BL40" s="55" t="s">
        <v>33</v>
      </c>
      <c r="BM40" s="55" t="s">
        <v>34</v>
      </c>
      <c r="BN40" s="55" t="s">
        <v>35</v>
      </c>
    </row>
    <row r="41" spans="1:66" x14ac:dyDescent="0.2">
      <c r="A41" s="55" t="s">
        <v>32</v>
      </c>
      <c r="B41" s="55">
        <v>7</v>
      </c>
      <c r="C41" s="55">
        <v>44</v>
      </c>
      <c r="D41" s="55">
        <v>80</v>
      </c>
      <c r="E41" s="27">
        <v>55</v>
      </c>
      <c r="F41" s="55">
        <v>108</v>
      </c>
      <c r="G41" s="55">
        <v>108</v>
      </c>
      <c r="H41" s="55">
        <v>145</v>
      </c>
      <c r="I41" s="55">
        <v>161</v>
      </c>
      <c r="J41" s="55">
        <v>156</v>
      </c>
      <c r="K41" s="55">
        <v>140</v>
      </c>
      <c r="L41" s="55">
        <v>127</v>
      </c>
      <c r="M41" s="55">
        <v>72</v>
      </c>
      <c r="N41" s="55">
        <v>67</v>
      </c>
      <c r="O41" s="55">
        <v>61</v>
      </c>
      <c r="P41" s="55">
        <v>44</v>
      </c>
      <c r="Q41" s="55">
        <v>46</v>
      </c>
      <c r="R41" s="55">
        <v>54</v>
      </c>
      <c r="S41" s="55">
        <v>22</v>
      </c>
      <c r="T41" s="55">
        <v>29</v>
      </c>
      <c r="U41" s="55">
        <v>19</v>
      </c>
      <c r="V41" s="55">
        <v>16</v>
      </c>
      <c r="W41" s="55">
        <v>15</v>
      </c>
      <c r="X41" s="55">
        <v>11</v>
      </c>
      <c r="Y41" s="55">
        <v>15</v>
      </c>
      <c r="Z41" s="55">
        <v>12</v>
      </c>
      <c r="AA41" s="55">
        <v>12</v>
      </c>
      <c r="AB41" s="55">
        <v>5</v>
      </c>
      <c r="AC41" s="55">
        <v>4</v>
      </c>
      <c r="AD41" s="55">
        <v>3</v>
      </c>
      <c r="AE41" s="55">
        <v>0</v>
      </c>
      <c r="AF41" s="55">
        <v>1</v>
      </c>
      <c r="AG41" s="55">
        <v>1</v>
      </c>
      <c r="AH41" s="55">
        <v>2</v>
      </c>
      <c r="AI41" s="55">
        <v>0</v>
      </c>
      <c r="AJ41" s="55">
        <v>1</v>
      </c>
      <c r="AK41" s="55">
        <v>1</v>
      </c>
      <c r="AL41" s="55">
        <v>1</v>
      </c>
      <c r="AM41" s="55">
        <v>0</v>
      </c>
      <c r="AN41" s="55">
        <v>0</v>
      </c>
      <c r="AO41" s="55">
        <v>0</v>
      </c>
      <c r="AP41" s="55">
        <v>0</v>
      </c>
      <c r="AQ41" s="55">
        <v>0</v>
      </c>
      <c r="AR41" s="55">
        <v>2</v>
      </c>
      <c r="AS41" s="55">
        <v>0</v>
      </c>
      <c r="AT41" s="55">
        <v>0</v>
      </c>
      <c r="AU41" s="55">
        <v>2</v>
      </c>
      <c r="AV41" s="55">
        <v>0</v>
      </c>
      <c r="AW41" s="55">
        <v>0</v>
      </c>
      <c r="AX41" s="55">
        <v>1</v>
      </c>
      <c r="AY41" s="55">
        <v>0</v>
      </c>
      <c r="AZ41" s="55">
        <v>0</v>
      </c>
      <c r="BA41" s="55">
        <v>2</v>
      </c>
      <c r="BB41" s="55">
        <v>0</v>
      </c>
      <c r="BC41" s="55">
        <v>0</v>
      </c>
      <c r="BD41" s="55">
        <v>0</v>
      </c>
      <c r="BE41" s="55">
        <v>0</v>
      </c>
      <c r="BF41" s="55">
        <v>0</v>
      </c>
      <c r="BG41" s="55">
        <v>0</v>
      </c>
      <c r="BH41" s="55">
        <v>0</v>
      </c>
      <c r="BI41" s="55">
        <v>3</v>
      </c>
      <c r="BJ41" s="55">
        <v>0</v>
      </c>
      <c r="BK41" s="55">
        <v>6</v>
      </c>
      <c r="BL41" s="55">
        <v>1</v>
      </c>
      <c r="BM41" s="55">
        <v>3</v>
      </c>
      <c r="BN41" s="55">
        <v>0</v>
      </c>
    </row>
    <row r="42" spans="1:66" ht="144.94999999999999" customHeight="1" x14ac:dyDescent="0.2"/>
  </sheetData>
  <phoneticPr fontId="5" type="noConversion"/>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2"/>
  <sheetViews>
    <sheetView workbookViewId="0">
      <selection activeCell="G10" sqref="G10"/>
    </sheetView>
  </sheetViews>
  <sheetFormatPr defaultColWidth="11" defaultRowHeight="12.75" x14ac:dyDescent="0.2"/>
  <cols>
    <col min="1" max="1" width="10.375" bestFit="1" customWidth="1"/>
    <col min="2" max="2" width="8.875" bestFit="1" customWidth="1"/>
    <col min="3" max="3" width="8.25" style="27" bestFit="1" customWidth="1"/>
    <col min="4" max="4" width="7.625" bestFit="1" customWidth="1"/>
    <col min="5" max="5" width="11" style="27" bestFit="1" customWidth="1"/>
    <col min="6" max="10" width="7.625" bestFit="1" customWidth="1"/>
    <col min="11" max="11" width="8.625" bestFit="1" customWidth="1"/>
    <col min="12" max="71" width="9.375" bestFit="1" customWidth="1"/>
  </cols>
  <sheetData>
    <row r="1" spans="1:71" s="74" customFormat="1" x14ac:dyDescent="0.2">
      <c r="A1" s="76" t="s">
        <v>137</v>
      </c>
      <c r="C1" s="27"/>
      <c r="E1" s="27"/>
    </row>
    <row r="2" spans="1:71" s="74" customFormat="1" x14ac:dyDescent="0.2">
      <c r="C2" s="27"/>
      <c r="E2" s="27"/>
    </row>
    <row r="3" spans="1:71" x14ac:dyDescent="0.2">
      <c r="A3" s="97" t="s">
        <v>158</v>
      </c>
      <c r="B3" s="11"/>
      <c r="C3" s="62"/>
      <c r="D3" s="11"/>
      <c r="E3" s="62"/>
      <c r="F3" s="11"/>
    </row>
    <row r="4" spans="1:71" x14ac:dyDescent="0.2">
      <c r="A4" s="61" t="s">
        <v>71</v>
      </c>
      <c r="B4" s="16" t="s">
        <v>90</v>
      </c>
      <c r="C4" s="63">
        <v>100</v>
      </c>
      <c r="D4" s="16" t="s">
        <v>91</v>
      </c>
      <c r="E4" s="63">
        <v>134.89173199999999</v>
      </c>
      <c r="F4" s="13"/>
    </row>
    <row r="5" spans="1:71" x14ac:dyDescent="0.2">
      <c r="A5" t="s">
        <v>92</v>
      </c>
      <c r="B5" t="s">
        <v>93</v>
      </c>
      <c r="C5" s="27" t="s">
        <v>94</v>
      </c>
      <c r="D5" t="s">
        <v>95</v>
      </c>
      <c r="E5" s="27" t="s">
        <v>96</v>
      </c>
      <c r="F5" t="s">
        <v>97</v>
      </c>
      <c r="G5" t="s">
        <v>98</v>
      </c>
      <c r="H5" t="s">
        <v>99</v>
      </c>
      <c r="I5" t="s">
        <v>100</v>
      </c>
      <c r="J5" t="s">
        <v>101</v>
      </c>
      <c r="K5" t="s">
        <v>102</v>
      </c>
      <c r="L5" t="s">
        <v>103</v>
      </c>
      <c r="M5" t="s">
        <v>104</v>
      </c>
      <c r="N5" t="s">
        <v>105</v>
      </c>
      <c r="O5" t="s">
        <v>106</v>
      </c>
      <c r="P5" t="s">
        <v>107</v>
      </c>
      <c r="Q5" t="s">
        <v>108</v>
      </c>
      <c r="R5" t="s">
        <v>109</v>
      </c>
      <c r="S5" t="s">
        <v>110</v>
      </c>
      <c r="T5" t="s">
        <v>112</v>
      </c>
      <c r="U5" t="s">
        <v>113</v>
      </c>
      <c r="V5" t="s">
        <v>114</v>
      </c>
      <c r="W5" t="s">
        <v>115</v>
      </c>
      <c r="X5" t="s">
        <v>116</v>
      </c>
      <c r="Y5" t="s">
        <v>117</v>
      </c>
      <c r="Z5" t="s">
        <v>118</v>
      </c>
      <c r="AA5" t="s">
        <v>119</v>
      </c>
      <c r="AB5" t="s">
        <v>120</v>
      </c>
      <c r="AC5" t="s">
        <v>121</v>
      </c>
      <c r="AD5" t="s">
        <v>129</v>
      </c>
      <c r="AE5" t="s">
        <v>130</v>
      </c>
      <c r="AF5" t="s">
        <v>131</v>
      </c>
      <c r="AG5" t="s">
        <v>0</v>
      </c>
      <c r="AH5" t="s">
        <v>1</v>
      </c>
      <c r="AI5" t="s">
        <v>2</v>
      </c>
      <c r="AJ5" t="s">
        <v>3</v>
      </c>
      <c r="AK5" t="s">
        <v>4</v>
      </c>
      <c r="AL5" t="s">
        <v>5</v>
      </c>
      <c r="AM5" t="s">
        <v>6</v>
      </c>
      <c r="AN5" t="s">
        <v>7</v>
      </c>
      <c r="AO5" t="s">
        <v>8</v>
      </c>
      <c r="AP5" t="s">
        <v>9</v>
      </c>
      <c r="AQ5" t="s">
        <v>10</v>
      </c>
      <c r="AR5" t="s">
        <v>11</v>
      </c>
      <c r="AS5" t="s">
        <v>12</v>
      </c>
      <c r="AT5" t="s">
        <v>14</v>
      </c>
      <c r="AU5" t="s">
        <v>15</v>
      </c>
      <c r="AV5" t="s">
        <v>16</v>
      </c>
      <c r="AW5" t="s">
        <v>17</v>
      </c>
      <c r="AX5" t="s">
        <v>18</v>
      </c>
      <c r="AY5" t="s">
        <v>19</v>
      </c>
      <c r="AZ5" t="s">
        <v>20</v>
      </c>
      <c r="BA5" t="s">
        <v>21</v>
      </c>
      <c r="BB5" t="s">
        <v>22</v>
      </c>
      <c r="BC5" t="s">
        <v>23</v>
      </c>
      <c r="BD5" t="s">
        <v>24</v>
      </c>
      <c r="BE5" t="s">
        <v>25</v>
      </c>
      <c r="BF5" t="s">
        <v>26</v>
      </c>
      <c r="BG5" t="s">
        <v>27</v>
      </c>
      <c r="BH5" t="s">
        <v>28</v>
      </c>
      <c r="BI5" t="s">
        <v>29</v>
      </c>
      <c r="BJ5" t="s">
        <v>30</v>
      </c>
      <c r="BK5" t="s">
        <v>31</v>
      </c>
      <c r="BL5" t="s">
        <v>33</v>
      </c>
      <c r="BM5" t="s">
        <v>34</v>
      </c>
    </row>
    <row r="6" spans="1:71" x14ac:dyDescent="0.2">
      <c r="A6" t="s">
        <v>32</v>
      </c>
      <c r="B6">
        <v>1372</v>
      </c>
      <c r="C6" s="27">
        <v>1006</v>
      </c>
      <c r="D6">
        <v>296</v>
      </c>
      <c r="E6" s="27">
        <v>108</v>
      </c>
      <c r="F6">
        <v>46</v>
      </c>
      <c r="G6">
        <v>15</v>
      </c>
      <c r="H6">
        <v>17</v>
      </c>
      <c r="I6">
        <v>4</v>
      </c>
      <c r="J6">
        <v>0</v>
      </c>
      <c r="K6">
        <v>3</v>
      </c>
      <c r="L6">
        <v>2</v>
      </c>
      <c r="M6">
        <v>4</v>
      </c>
      <c r="N6">
        <v>2</v>
      </c>
      <c r="O6">
        <v>0</v>
      </c>
      <c r="P6">
        <v>0</v>
      </c>
      <c r="Q6">
        <v>0</v>
      </c>
      <c r="R6">
        <v>1</v>
      </c>
      <c r="S6">
        <v>4</v>
      </c>
      <c r="T6">
        <v>0</v>
      </c>
      <c r="U6">
        <v>0</v>
      </c>
      <c r="V6">
        <v>2</v>
      </c>
      <c r="W6">
        <v>0</v>
      </c>
      <c r="X6">
        <v>0</v>
      </c>
      <c r="Y6">
        <v>2</v>
      </c>
      <c r="Z6">
        <v>0</v>
      </c>
      <c r="AA6">
        <v>0</v>
      </c>
      <c r="AB6">
        <v>0</v>
      </c>
      <c r="AC6">
        <v>0</v>
      </c>
      <c r="AD6">
        <v>0</v>
      </c>
      <c r="AE6">
        <v>0</v>
      </c>
      <c r="AF6">
        <v>0</v>
      </c>
      <c r="AG6">
        <v>0</v>
      </c>
      <c r="AH6">
        <v>0</v>
      </c>
      <c r="AI6">
        <v>0</v>
      </c>
      <c r="AJ6">
        <v>0</v>
      </c>
      <c r="AK6">
        <v>0</v>
      </c>
      <c r="AL6">
        <v>0</v>
      </c>
      <c r="AM6">
        <v>0</v>
      </c>
      <c r="AN6">
        <v>0</v>
      </c>
      <c r="AO6">
        <v>0</v>
      </c>
      <c r="AP6">
        <v>0</v>
      </c>
      <c r="AQ6">
        <v>1</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row>
    <row r="7" spans="1:71" x14ac:dyDescent="0.2">
      <c r="A7" s="57" t="s">
        <v>72</v>
      </c>
      <c r="B7" s="16" t="s">
        <v>90</v>
      </c>
      <c r="C7" s="63">
        <v>100</v>
      </c>
      <c r="D7" s="16" t="s">
        <v>91</v>
      </c>
      <c r="E7" s="63">
        <v>132.76082700000001</v>
      </c>
      <c r="F7" s="13"/>
    </row>
    <row r="8" spans="1:71" x14ac:dyDescent="0.2">
      <c r="A8" t="s">
        <v>92</v>
      </c>
      <c r="B8" t="s">
        <v>93</v>
      </c>
      <c r="C8" s="27" t="s">
        <v>94</v>
      </c>
      <c r="D8" t="s">
        <v>95</v>
      </c>
      <c r="E8" s="27" t="s">
        <v>96</v>
      </c>
      <c r="F8" t="s">
        <v>97</v>
      </c>
      <c r="G8" t="s">
        <v>98</v>
      </c>
      <c r="H8" t="s">
        <v>99</v>
      </c>
      <c r="I8" t="s">
        <v>100</v>
      </c>
      <c r="J8" t="s">
        <v>101</v>
      </c>
      <c r="K8" t="s">
        <v>102</v>
      </c>
      <c r="L8" t="s">
        <v>103</v>
      </c>
      <c r="M8" t="s">
        <v>104</v>
      </c>
      <c r="N8" t="s">
        <v>105</v>
      </c>
      <c r="O8" t="s">
        <v>106</v>
      </c>
      <c r="P8" t="s">
        <v>107</v>
      </c>
      <c r="Q8" t="s">
        <v>108</v>
      </c>
      <c r="R8" t="s">
        <v>109</v>
      </c>
      <c r="S8" t="s">
        <v>110</v>
      </c>
      <c r="T8" t="s">
        <v>112</v>
      </c>
      <c r="U8" t="s">
        <v>113</v>
      </c>
      <c r="V8" t="s">
        <v>114</v>
      </c>
      <c r="W8" t="s">
        <v>115</v>
      </c>
      <c r="X8" t="s">
        <v>116</v>
      </c>
      <c r="Y8" t="s">
        <v>117</v>
      </c>
      <c r="Z8" t="s">
        <v>118</v>
      </c>
      <c r="AA8" t="s">
        <v>119</v>
      </c>
      <c r="AB8" t="s">
        <v>120</v>
      </c>
      <c r="AC8" t="s">
        <v>121</v>
      </c>
      <c r="AD8" t="s">
        <v>129</v>
      </c>
      <c r="AE8" t="s">
        <v>130</v>
      </c>
      <c r="AF8" t="s">
        <v>131</v>
      </c>
      <c r="AG8" t="s">
        <v>0</v>
      </c>
      <c r="AH8" t="s">
        <v>1</v>
      </c>
      <c r="AI8" t="s">
        <v>2</v>
      </c>
      <c r="AJ8" t="s">
        <v>3</v>
      </c>
      <c r="AK8" t="s">
        <v>4</v>
      </c>
      <c r="AL8" t="s">
        <v>5</v>
      </c>
      <c r="AM8" t="s">
        <v>6</v>
      </c>
      <c r="AN8" t="s">
        <v>7</v>
      </c>
      <c r="AO8" t="s">
        <v>8</v>
      </c>
      <c r="AP8" t="s">
        <v>9</v>
      </c>
      <c r="AQ8" t="s">
        <v>10</v>
      </c>
      <c r="AR8" t="s">
        <v>11</v>
      </c>
      <c r="AS8" t="s">
        <v>12</v>
      </c>
      <c r="AT8" t="s">
        <v>14</v>
      </c>
      <c r="AU8" t="s">
        <v>15</v>
      </c>
      <c r="AV8" t="s">
        <v>16</v>
      </c>
      <c r="AW8" t="s">
        <v>17</v>
      </c>
      <c r="AX8" t="s">
        <v>18</v>
      </c>
      <c r="AY8" t="s">
        <v>19</v>
      </c>
      <c r="AZ8" t="s">
        <v>20</v>
      </c>
      <c r="BA8" t="s">
        <v>21</v>
      </c>
      <c r="BB8" t="s">
        <v>22</v>
      </c>
      <c r="BC8" t="s">
        <v>23</v>
      </c>
      <c r="BD8" t="s">
        <v>24</v>
      </c>
      <c r="BE8" t="s">
        <v>25</v>
      </c>
      <c r="BF8" t="s">
        <v>26</v>
      </c>
      <c r="BG8" t="s">
        <v>27</v>
      </c>
      <c r="BH8" t="s">
        <v>28</v>
      </c>
      <c r="BI8" t="s">
        <v>29</v>
      </c>
      <c r="BJ8" t="s">
        <v>30</v>
      </c>
      <c r="BK8" t="s">
        <v>31</v>
      </c>
      <c r="BL8" t="s">
        <v>33</v>
      </c>
      <c r="BM8" t="s">
        <v>34</v>
      </c>
    </row>
    <row r="9" spans="1:71" x14ac:dyDescent="0.2">
      <c r="A9" t="s">
        <v>32</v>
      </c>
      <c r="B9">
        <v>1363</v>
      </c>
      <c r="C9" s="27">
        <v>1004</v>
      </c>
      <c r="D9">
        <v>288</v>
      </c>
      <c r="E9" s="27">
        <v>114</v>
      </c>
      <c r="F9">
        <v>53</v>
      </c>
      <c r="G9">
        <v>26</v>
      </c>
      <c r="H9">
        <v>17</v>
      </c>
      <c r="I9">
        <v>3</v>
      </c>
      <c r="J9">
        <v>4</v>
      </c>
      <c r="K9">
        <v>4</v>
      </c>
      <c r="L9">
        <v>2</v>
      </c>
      <c r="M9">
        <v>0</v>
      </c>
      <c r="N9">
        <v>1</v>
      </c>
      <c r="O9">
        <v>1</v>
      </c>
      <c r="P9">
        <v>1</v>
      </c>
      <c r="Q9">
        <v>0</v>
      </c>
      <c r="R9">
        <v>1</v>
      </c>
      <c r="S9">
        <v>1</v>
      </c>
      <c r="T9">
        <v>0</v>
      </c>
      <c r="U9">
        <v>0</v>
      </c>
      <c r="V9">
        <v>1</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row>
    <row r="10" spans="1:71" ht="144.94999999999999" customHeight="1" x14ac:dyDescent="0.2"/>
    <row r="11" spans="1:71" x14ac:dyDescent="0.2">
      <c r="A11" s="11" t="s">
        <v>44</v>
      </c>
      <c r="B11" s="11"/>
      <c r="C11" s="62"/>
      <c r="D11" s="11"/>
      <c r="E11" s="62"/>
      <c r="F11" s="11"/>
    </row>
    <row r="12" spans="1:71" x14ac:dyDescent="0.2">
      <c r="A12" s="61" t="s">
        <v>71</v>
      </c>
      <c r="B12" s="16" t="s">
        <v>90</v>
      </c>
      <c r="C12" s="63">
        <v>120</v>
      </c>
      <c r="D12" s="16" t="s">
        <v>91</v>
      </c>
      <c r="E12" s="63">
        <v>191.43913800000001</v>
      </c>
      <c r="F12" s="13"/>
    </row>
    <row r="13" spans="1:71" x14ac:dyDescent="0.2">
      <c r="A13" t="s">
        <v>92</v>
      </c>
      <c r="B13" t="s">
        <v>93</v>
      </c>
      <c r="C13" s="27" t="s">
        <v>94</v>
      </c>
      <c r="D13" t="s">
        <v>95</v>
      </c>
      <c r="E13" s="27" t="s">
        <v>96</v>
      </c>
      <c r="F13" t="s">
        <v>97</v>
      </c>
      <c r="G13" t="s">
        <v>98</v>
      </c>
      <c r="H13" t="s">
        <v>99</v>
      </c>
      <c r="I13" t="s">
        <v>100</v>
      </c>
      <c r="J13" t="s">
        <v>101</v>
      </c>
      <c r="K13" t="s">
        <v>102</v>
      </c>
      <c r="L13" t="s">
        <v>103</v>
      </c>
      <c r="M13" t="s">
        <v>104</v>
      </c>
      <c r="N13" t="s">
        <v>105</v>
      </c>
      <c r="O13" t="s">
        <v>106</v>
      </c>
      <c r="P13" t="s">
        <v>107</v>
      </c>
      <c r="Q13" t="s">
        <v>108</v>
      </c>
      <c r="R13" t="s">
        <v>109</v>
      </c>
      <c r="S13" t="s">
        <v>110</v>
      </c>
      <c r="T13" t="s">
        <v>112</v>
      </c>
      <c r="U13" t="s">
        <v>113</v>
      </c>
      <c r="V13" t="s">
        <v>114</v>
      </c>
      <c r="W13" t="s">
        <v>115</v>
      </c>
      <c r="X13" t="s">
        <v>116</v>
      </c>
      <c r="Y13" t="s">
        <v>117</v>
      </c>
      <c r="Z13" t="s">
        <v>118</v>
      </c>
      <c r="AA13" t="s">
        <v>119</v>
      </c>
      <c r="AB13" t="s">
        <v>120</v>
      </c>
      <c r="AC13" t="s">
        <v>121</v>
      </c>
      <c r="AD13" t="s">
        <v>129</v>
      </c>
      <c r="AE13" t="s">
        <v>130</v>
      </c>
      <c r="AF13" t="s">
        <v>131</v>
      </c>
      <c r="AG13" t="s">
        <v>0</v>
      </c>
      <c r="AH13" t="s">
        <v>1</v>
      </c>
      <c r="AI13" t="s">
        <v>2</v>
      </c>
      <c r="AJ13" t="s">
        <v>3</v>
      </c>
      <c r="AK13" t="s">
        <v>4</v>
      </c>
      <c r="AL13" t="s">
        <v>5</v>
      </c>
      <c r="AM13" t="s">
        <v>6</v>
      </c>
      <c r="AN13" t="s">
        <v>7</v>
      </c>
      <c r="AO13" t="s">
        <v>8</v>
      </c>
      <c r="AP13" t="s">
        <v>9</v>
      </c>
      <c r="AQ13" t="s">
        <v>10</v>
      </c>
      <c r="AR13" t="s">
        <v>11</v>
      </c>
      <c r="AS13" t="s">
        <v>12</v>
      </c>
      <c r="AT13" t="s">
        <v>14</v>
      </c>
      <c r="AU13" t="s">
        <v>15</v>
      </c>
      <c r="AV13" t="s">
        <v>16</v>
      </c>
      <c r="AW13" t="s">
        <v>17</v>
      </c>
      <c r="AX13" t="s">
        <v>18</v>
      </c>
      <c r="AY13" t="s">
        <v>19</v>
      </c>
      <c r="AZ13" t="s">
        <v>20</v>
      </c>
      <c r="BA13" t="s">
        <v>21</v>
      </c>
      <c r="BB13" t="s">
        <v>22</v>
      </c>
      <c r="BC13" t="s">
        <v>23</v>
      </c>
      <c r="BD13" t="s">
        <v>24</v>
      </c>
      <c r="BE13" t="s">
        <v>25</v>
      </c>
      <c r="BF13" t="s">
        <v>26</v>
      </c>
      <c r="BG13" t="s">
        <v>27</v>
      </c>
      <c r="BH13" t="s">
        <v>28</v>
      </c>
      <c r="BI13" t="s">
        <v>29</v>
      </c>
      <c r="BJ13" t="s">
        <v>30</v>
      </c>
      <c r="BK13" t="s">
        <v>31</v>
      </c>
      <c r="BL13" t="s">
        <v>33</v>
      </c>
      <c r="BM13" t="s">
        <v>34</v>
      </c>
      <c r="BN13" t="s">
        <v>35</v>
      </c>
      <c r="BO13" t="s">
        <v>36</v>
      </c>
      <c r="BP13" t="s">
        <v>37</v>
      </c>
      <c r="BQ13" t="s">
        <v>38</v>
      </c>
      <c r="BR13" t="s">
        <v>39</v>
      </c>
      <c r="BS13" t="s">
        <v>40</v>
      </c>
    </row>
    <row r="14" spans="1:71" x14ac:dyDescent="0.2">
      <c r="A14" t="s">
        <v>32</v>
      </c>
      <c r="B14">
        <v>976</v>
      </c>
      <c r="C14" s="27">
        <v>841</v>
      </c>
      <c r="D14">
        <v>380</v>
      </c>
      <c r="E14" s="27">
        <v>163</v>
      </c>
      <c r="F14">
        <v>100</v>
      </c>
      <c r="G14">
        <v>56</v>
      </c>
      <c r="H14">
        <v>20</v>
      </c>
      <c r="I14">
        <v>18</v>
      </c>
      <c r="J14">
        <v>7</v>
      </c>
      <c r="K14">
        <v>11</v>
      </c>
      <c r="L14">
        <v>16</v>
      </c>
      <c r="M14">
        <v>3</v>
      </c>
      <c r="N14">
        <v>7</v>
      </c>
      <c r="O14">
        <v>1</v>
      </c>
      <c r="P14">
        <v>3</v>
      </c>
      <c r="Q14">
        <v>3</v>
      </c>
      <c r="R14">
        <v>2</v>
      </c>
      <c r="S14">
        <v>4</v>
      </c>
      <c r="T14">
        <v>4</v>
      </c>
      <c r="U14">
        <v>0</v>
      </c>
      <c r="V14">
        <v>2</v>
      </c>
      <c r="W14">
        <v>2</v>
      </c>
      <c r="X14">
        <v>1</v>
      </c>
      <c r="Y14">
        <v>1</v>
      </c>
      <c r="Z14">
        <v>0</v>
      </c>
      <c r="AA14">
        <v>0</v>
      </c>
      <c r="AB14">
        <v>0</v>
      </c>
      <c r="AC14">
        <v>0</v>
      </c>
      <c r="AD14">
        <v>0</v>
      </c>
      <c r="AE14">
        <v>2</v>
      </c>
      <c r="AF14">
        <v>0</v>
      </c>
      <c r="AG14">
        <v>0</v>
      </c>
      <c r="AH14">
        <v>0</v>
      </c>
      <c r="AI14">
        <v>3</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row>
    <row r="15" spans="1:71" x14ac:dyDescent="0.2">
      <c r="A15" s="57" t="s">
        <v>72</v>
      </c>
      <c r="B15" s="16" t="s">
        <v>90</v>
      </c>
      <c r="C15" s="63">
        <v>118</v>
      </c>
      <c r="D15" s="16" t="s">
        <v>91</v>
      </c>
      <c r="E15" s="63">
        <v>156.03447</v>
      </c>
      <c r="F15" s="13"/>
    </row>
    <row r="16" spans="1:71" x14ac:dyDescent="0.2">
      <c r="A16" t="s">
        <v>92</v>
      </c>
      <c r="B16" t="s">
        <v>93</v>
      </c>
      <c r="C16" s="27" t="s">
        <v>94</v>
      </c>
      <c r="D16" t="s">
        <v>95</v>
      </c>
      <c r="E16" s="27" t="s">
        <v>96</v>
      </c>
      <c r="F16" t="s">
        <v>97</v>
      </c>
      <c r="G16" t="s">
        <v>98</v>
      </c>
      <c r="H16" t="s">
        <v>99</v>
      </c>
      <c r="I16" t="s">
        <v>100</v>
      </c>
      <c r="J16" t="s">
        <v>101</v>
      </c>
      <c r="K16" t="s">
        <v>102</v>
      </c>
      <c r="L16" t="s">
        <v>103</v>
      </c>
      <c r="M16" t="s">
        <v>104</v>
      </c>
      <c r="N16" t="s">
        <v>105</v>
      </c>
      <c r="O16" t="s">
        <v>106</v>
      </c>
      <c r="P16" t="s">
        <v>107</v>
      </c>
      <c r="Q16" t="s">
        <v>108</v>
      </c>
      <c r="R16" t="s">
        <v>109</v>
      </c>
      <c r="S16" t="s">
        <v>110</v>
      </c>
      <c r="T16" t="s">
        <v>112</v>
      </c>
      <c r="U16" t="s">
        <v>113</v>
      </c>
      <c r="V16" t="s">
        <v>114</v>
      </c>
      <c r="W16" t="s">
        <v>115</v>
      </c>
      <c r="X16" t="s">
        <v>116</v>
      </c>
      <c r="Y16" t="s">
        <v>117</v>
      </c>
      <c r="Z16" t="s">
        <v>118</v>
      </c>
      <c r="AA16" t="s">
        <v>119</v>
      </c>
      <c r="AB16" t="s">
        <v>120</v>
      </c>
      <c r="AC16" t="s">
        <v>121</v>
      </c>
      <c r="AD16" t="s">
        <v>129</v>
      </c>
      <c r="AE16" t="s">
        <v>130</v>
      </c>
      <c r="AF16" t="s">
        <v>131</v>
      </c>
      <c r="AG16" t="s">
        <v>0</v>
      </c>
      <c r="AH16" t="s">
        <v>1</v>
      </c>
      <c r="AI16" t="s">
        <v>2</v>
      </c>
    </row>
    <row r="17" spans="1:35" x14ac:dyDescent="0.2">
      <c r="A17" t="s">
        <v>32</v>
      </c>
      <c r="B17">
        <v>981</v>
      </c>
      <c r="C17" s="27">
        <v>903</v>
      </c>
      <c r="D17">
        <v>424</v>
      </c>
      <c r="E17" s="27">
        <v>171</v>
      </c>
      <c r="F17">
        <v>76</v>
      </c>
      <c r="G17">
        <v>29</v>
      </c>
      <c r="H17">
        <v>7</v>
      </c>
      <c r="I17">
        <v>12</v>
      </c>
      <c r="J17">
        <v>6</v>
      </c>
      <c r="K17">
        <v>5</v>
      </c>
      <c r="L17">
        <v>4</v>
      </c>
      <c r="M17">
        <v>1</v>
      </c>
      <c r="N17">
        <v>0</v>
      </c>
      <c r="O17">
        <v>0</v>
      </c>
      <c r="P17">
        <v>0</v>
      </c>
      <c r="Q17">
        <v>0</v>
      </c>
      <c r="R17">
        <v>1</v>
      </c>
      <c r="S17">
        <v>0</v>
      </c>
      <c r="T17">
        <v>0</v>
      </c>
      <c r="U17">
        <v>0</v>
      </c>
      <c r="V17">
        <v>0</v>
      </c>
      <c r="W17">
        <v>0</v>
      </c>
      <c r="X17">
        <v>0</v>
      </c>
      <c r="Y17">
        <v>0</v>
      </c>
      <c r="Z17">
        <v>0</v>
      </c>
      <c r="AA17">
        <v>0</v>
      </c>
      <c r="AB17">
        <v>0</v>
      </c>
      <c r="AC17">
        <v>1</v>
      </c>
      <c r="AD17">
        <v>1</v>
      </c>
      <c r="AE17">
        <v>0</v>
      </c>
      <c r="AF17">
        <v>0</v>
      </c>
      <c r="AG17">
        <v>0</v>
      </c>
      <c r="AH17">
        <v>0</v>
      </c>
      <c r="AI17">
        <v>0</v>
      </c>
    </row>
    <row r="18" spans="1:35" ht="144.94999999999999" customHeight="1" x14ac:dyDescent="0.2"/>
    <row r="19" spans="1:35" x14ac:dyDescent="0.2">
      <c r="A19" s="97" t="s">
        <v>159</v>
      </c>
      <c r="B19" s="99"/>
      <c r="C19" s="62"/>
      <c r="D19" s="11"/>
      <c r="E19" s="62"/>
      <c r="F19" s="11"/>
    </row>
    <row r="20" spans="1:35" x14ac:dyDescent="0.2">
      <c r="A20" s="98" t="s">
        <v>71</v>
      </c>
      <c r="B20" s="16" t="s">
        <v>90</v>
      </c>
      <c r="C20" s="63">
        <v>102</v>
      </c>
      <c r="D20" s="16" t="s">
        <v>91</v>
      </c>
      <c r="E20" s="63">
        <v>144.34102999999999</v>
      </c>
      <c r="F20" s="13"/>
    </row>
    <row r="21" spans="1:35" x14ac:dyDescent="0.2">
      <c r="A21" t="s">
        <v>92</v>
      </c>
      <c r="B21" t="s">
        <v>93</v>
      </c>
      <c r="C21" s="27" t="s">
        <v>94</v>
      </c>
      <c r="D21" t="s">
        <v>95</v>
      </c>
      <c r="E21" s="27" t="s">
        <v>96</v>
      </c>
      <c r="F21" t="s">
        <v>97</v>
      </c>
      <c r="G21" t="s">
        <v>98</v>
      </c>
      <c r="H21" t="s">
        <v>99</v>
      </c>
      <c r="I21" t="s">
        <v>100</v>
      </c>
      <c r="J21" t="s">
        <v>101</v>
      </c>
      <c r="K21" t="s">
        <v>102</v>
      </c>
      <c r="L21" t="s">
        <v>103</v>
      </c>
      <c r="M21" t="s">
        <v>104</v>
      </c>
      <c r="N21" t="s">
        <v>105</v>
      </c>
      <c r="O21" t="s">
        <v>106</v>
      </c>
      <c r="P21" t="s">
        <v>107</v>
      </c>
      <c r="Q21" t="s">
        <v>108</v>
      </c>
      <c r="R21" t="s">
        <v>109</v>
      </c>
      <c r="S21" t="s">
        <v>110</v>
      </c>
      <c r="T21" t="s">
        <v>112</v>
      </c>
      <c r="U21" t="s">
        <v>113</v>
      </c>
      <c r="V21" t="s">
        <v>114</v>
      </c>
      <c r="W21" t="s">
        <v>115</v>
      </c>
      <c r="X21" t="s">
        <v>116</v>
      </c>
      <c r="Y21" t="s">
        <v>117</v>
      </c>
    </row>
    <row r="22" spans="1:35" x14ac:dyDescent="0.2">
      <c r="A22" t="s">
        <v>32</v>
      </c>
      <c r="B22">
        <v>255</v>
      </c>
      <c r="C22" s="27">
        <v>196</v>
      </c>
      <c r="D22">
        <v>52</v>
      </c>
      <c r="E22" s="27">
        <v>18</v>
      </c>
      <c r="F22">
        <v>11</v>
      </c>
      <c r="G22">
        <v>3</v>
      </c>
      <c r="H22">
        <v>3</v>
      </c>
      <c r="I22">
        <v>1</v>
      </c>
      <c r="J22">
        <v>0</v>
      </c>
      <c r="K22">
        <v>2</v>
      </c>
      <c r="L22">
        <v>0</v>
      </c>
      <c r="M22">
        <v>1</v>
      </c>
      <c r="N22">
        <v>2</v>
      </c>
      <c r="O22">
        <v>0</v>
      </c>
      <c r="P22">
        <v>0</v>
      </c>
      <c r="Q22">
        <v>0</v>
      </c>
      <c r="R22">
        <v>0</v>
      </c>
      <c r="S22">
        <v>2</v>
      </c>
      <c r="T22">
        <v>0</v>
      </c>
      <c r="U22">
        <v>0</v>
      </c>
      <c r="V22">
        <v>0</v>
      </c>
      <c r="W22">
        <v>0</v>
      </c>
      <c r="X22">
        <v>0</v>
      </c>
      <c r="Y22">
        <v>0</v>
      </c>
    </row>
    <row r="23" spans="1:35" x14ac:dyDescent="0.2">
      <c r="A23" s="57" t="s">
        <v>72</v>
      </c>
      <c r="B23" s="16" t="s">
        <v>90</v>
      </c>
      <c r="C23" s="63">
        <v>102</v>
      </c>
      <c r="D23" s="16" t="s">
        <v>91</v>
      </c>
      <c r="E23" s="63">
        <v>126.28952</v>
      </c>
      <c r="F23" s="13"/>
    </row>
    <row r="24" spans="1:35" x14ac:dyDescent="0.2">
      <c r="A24" t="s">
        <v>92</v>
      </c>
      <c r="B24" t="s">
        <v>93</v>
      </c>
      <c r="C24" s="27" t="s">
        <v>94</v>
      </c>
      <c r="D24" t="s">
        <v>95</v>
      </c>
      <c r="E24" s="27" t="s">
        <v>96</v>
      </c>
      <c r="F24" t="s">
        <v>97</v>
      </c>
      <c r="G24" t="s">
        <v>98</v>
      </c>
      <c r="H24" t="s">
        <v>99</v>
      </c>
    </row>
    <row r="25" spans="1:35" x14ac:dyDescent="0.2">
      <c r="A25" t="s">
        <v>32</v>
      </c>
      <c r="B25">
        <v>255</v>
      </c>
      <c r="C25" s="27">
        <v>199</v>
      </c>
      <c r="D25">
        <v>53</v>
      </c>
      <c r="E25" s="27">
        <v>25</v>
      </c>
      <c r="F25">
        <v>9</v>
      </c>
      <c r="G25">
        <v>2</v>
      </c>
      <c r="H25">
        <v>2</v>
      </c>
    </row>
    <row r="26" spans="1:35" ht="144.94999999999999" customHeight="1" x14ac:dyDescent="0.2"/>
    <row r="27" spans="1:35" x14ac:dyDescent="0.2">
      <c r="A27" s="97" t="s">
        <v>163</v>
      </c>
      <c r="B27" s="11"/>
      <c r="C27" s="62"/>
      <c r="D27" s="11"/>
      <c r="E27" s="62"/>
      <c r="F27" s="11"/>
    </row>
    <row r="28" spans="1:35" x14ac:dyDescent="0.2">
      <c r="A28" s="61" t="s">
        <v>71</v>
      </c>
      <c r="B28" s="16" t="s">
        <v>90</v>
      </c>
      <c r="C28" s="63">
        <v>90</v>
      </c>
      <c r="D28" s="16" t="s">
        <v>91</v>
      </c>
      <c r="E28" s="63">
        <v>120.779279</v>
      </c>
      <c r="F28" s="13"/>
    </row>
    <row r="29" spans="1:35" x14ac:dyDescent="0.2">
      <c r="A29" t="s">
        <v>92</v>
      </c>
      <c r="B29" t="s">
        <v>93</v>
      </c>
      <c r="C29" s="27" t="s">
        <v>94</v>
      </c>
      <c r="D29" t="s">
        <v>95</v>
      </c>
      <c r="E29" s="27" t="s">
        <v>96</v>
      </c>
      <c r="F29" t="s">
        <v>97</v>
      </c>
      <c r="G29" t="s">
        <v>98</v>
      </c>
      <c r="H29" t="s">
        <v>99</v>
      </c>
      <c r="I29" t="s">
        <v>100</v>
      </c>
      <c r="J29" t="s">
        <v>101</v>
      </c>
      <c r="K29" t="s">
        <v>102</v>
      </c>
      <c r="L29" t="s">
        <v>103</v>
      </c>
      <c r="M29" t="s">
        <v>104</v>
      </c>
      <c r="N29" t="s">
        <v>105</v>
      </c>
      <c r="O29" t="s">
        <v>106</v>
      </c>
      <c r="P29" t="s">
        <v>107</v>
      </c>
      <c r="Q29" t="s">
        <v>108</v>
      </c>
      <c r="R29" t="s">
        <v>109</v>
      </c>
      <c r="S29" t="s">
        <v>110</v>
      </c>
      <c r="T29" t="s">
        <v>112</v>
      </c>
      <c r="U29" t="s">
        <v>113</v>
      </c>
      <c r="V29" t="s">
        <v>114</v>
      </c>
      <c r="W29" t="s">
        <v>115</v>
      </c>
      <c r="X29" t="s">
        <v>116</v>
      </c>
      <c r="Y29" t="s">
        <v>117</v>
      </c>
    </row>
    <row r="30" spans="1:35" x14ac:dyDescent="0.2">
      <c r="A30" t="s">
        <v>32</v>
      </c>
      <c r="B30">
        <v>540</v>
      </c>
      <c r="C30" s="27">
        <v>349</v>
      </c>
      <c r="D30">
        <v>90</v>
      </c>
      <c r="E30" s="27">
        <v>48</v>
      </c>
      <c r="F30">
        <v>12</v>
      </c>
      <c r="G30">
        <v>2</v>
      </c>
      <c r="H30">
        <v>5</v>
      </c>
      <c r="I30">
        <v>0</v>
      </c>
      <c r="J30">
        <v>0</v>
      </c>
      <c r="K30">
        <v>0</v>
      </c>
      <c r="L30">
        <v>2</v>
      </c>
      <c r="M30">
        <v>1</v>
      </c>
      <c r="N30">
        <v>0</v>
      </c>
      <c r="O30">
        <v>0</v>
      </c>
      <c r="P30">
        <v>0</v>
      </c>
      <c r="Q30">
        <v>0</v>
      </c>
      <c r="R30">
        <v>0</v>
      </c>
      <c r="S30">
        <v>0</v>
      </c>
      <c r="T30">
        <v>0</v>
      </c>
      <c r="U30">
        <v>0</v>
      </c>
      <c r="V30">
        <v>0</v>
      </c>
      <c r="W30">
        <v>0</v>
      </c>
      <c r="X30">
        <v>0</v>
      </c>
      <c r="Y30">
        <v>0</v>
      </c>
    </row>
    <row r="31" spans="1:35" x14ac:dyDescent="0.2">
      <c r="A31" s="57" t="s">
        <v>72</v>
      </c>
      <c r="B31" s="16" t="s">
        <v>90</v>
      </c>
      <c r="C31" s="63">
        <v>91.5</v>
      </c>
      <c r="D31" s="16" t="s">
        <v>91</v>
      </c>
      <c r="E31" s="63">
        <v>123.872973</v>
      </c>
      <c r="F31" s="13"/>
    </row>
    <row r="32" spans="1:35" x14ac:dyDescent="0.2">
      <c r="A32" t="s">
        <v>92</v>
      </c>
      <c r="B32" t="s">
        <v>93</v>
      </c>
      <c r="C32" s="27" t="s">
        <v>94</v>
      </c>
      <c r="D32" t="s">
        <v>95</v>
      </c>
      <c r="E32" s="27" t="s">
        <v>96</v>
      </c>
      <c r="F32" t="s">
        <v>97</v>
      </c>
      <c r="G32" t="s">
        <v>98</v>
      </c>
      <c r="H32" t="s">
        <v>99</v>
      </c>
      <c r="I32" t="s">
        <v>100</v>
      </c>
      <c r="J32" t="s">
        <v>101</v>
      </c>
      <c r="K32" t="s">
        <v>102</v>
      </c>
      <c r="L32" t="s">
        <v>103</v>
      </c>
      <c r="M32" t="s">
        <v>104</v>
      </c>
      <c r="N32" t="s">
        <v>105</v>
      </c>
      <c r="O32" t="s">
        <v>106</v>
      </c>
      <c r="P32" t="s">
        <v>107</v>
      </c>
      <c r="Q32" t="s">
        <v>108</v>
      </c>
      <c r="R32" t="s">
        <v>109</v>
      </c>
      <c r="S32" t="s">
        <v>110</v>
      </c>
      <c r="T32" t="s">
        <v>112</v>
      </c>
      <c r="U32" t="s">
        <v>113</v>
      </c>
      <c r="V32" t="s">
        <v>114</v>
      </c>
    </row>
    <row r="33" spans="1:25" x14ac:dyDescent="0.2">
      <c r="A33" t="s">
        <v>32</v>
      </c>
      <c r="B33">
        <v>530</v>
      </c>
      <c r="C33" s="27">
        <v>346</v>
      </c>
      <c r="D33">
        <v>92</v>
      </c>
      <c r="E33" s="27">
        <v>51</v>
      </c>
      <c r="F33">
        <v>16</v>
      </c>
      <c r="G33">
        <v>7</v>
      </c>
      <c r="H33">
        <v>4</v>
      </c>
      <c r="I33">
        <v>0</v>
      </c>
      <c r="J33">
        <v>0</v>
      </c>
      <c r="K33">
        <v>0</v>
      </c>
      <c r="L33">
        <v>1</v>
      </c>
      <c r="M33">
        <v>0</v>
      </c>
      <c r="N33">
        <v>0</v>
      </c>
      <c r="O33">
        <v>0</v>
      </c>
      <c r="P33">
        <v>1</v>
      </c>
      <c r="Q33">
        <v>0</v>
      </c>
      <c r="R33">
        <v>0</v>
      </c>
      <c r="S33">
        <v>0</v>
      </c>
      <c r="T33">
        <v>0</v>
      </c>
      <c r="U33">
        <v>0</v>
      </c>
      <c r="V33">
        <v>0</v>
      </c>
    </row>
    <row r="34" spans="1:25" ht="144.94999999999999" customHeight="1" x14ac:dyDescent="0.2"/>
    <row r="35" spans="1:25" x14ac:dyDescent="0.2">
      <c r="A35" s="54" t="s">
        <v>73</v>
      </c>
      <c r="B35" s="11"/>
      <c r="C35" s="62"/>
      <c r="D35" s="11"/>
      <c r="E35" s="62"/>
      <c r="F35" s="11"/>
    </row>
    <row r="36" spans="1:25" x14ac:dyDescent="0.2">
      <c r="A36" s="61" t="s">
        <v>71</v>
      </c>
      <c r="B36" s="16" t="s">
        <v>90</v>
      </c>
      <c r="C36" s="63">
        <v>97</v>
      </c>
      <c r="D36" s="16" t="s">
        <v>91</v>
      </c>
      <c r="E36" s="63">
        <v>128.70830799999999</v>
      </c>
      <c r="F36" s="13"/>
    </row>
    <row r="37" spans="1:25" x14ac:dyDescent="0.2">
      <c r="A37" t="s">
        <v>92</v>
      </c>
      <c r="B37" t="s">
        <v>93</v>
      </c>
      <c r="C37" s="27" t="s">
        <v>94</v>
      </c>
      <c r="D37" t="s">
        <v>95</v>
      </c>
      <c r="E37" s="27" t="s">
        <v>96</v>
      </c>
      <c r="F37" t="s">
        <v>97</v>
      </c>
      <c r="G37" t="s">
        <v>98</v>
      </c>
      <c r="H37" t="s">
        <v>99</v>
      </c>
      <c r="I37" t="s">
        <v>100</v>
      </c>
      <c r="J37" t="s">
        <v>101</v>
      </c>
      <c r="K37" t="s">
        <v>102</v>
      </c>
      <c r="L37" t="s">
        <v>103</v>
      </c>
      <c r="M37" t="s">
        <v>104</v>
      </c>
      <c r="N37" t="s">
        <v>105</v>
      </c>
      <c r="O37" t="s">
        <v>106</v>
      </c>
      <c r="P37" t="s">
        <v>107</v>
      </c>
      <c r="Q37" t="s">
        <v>108</v>
      </c>
      <c r="R37" t="s">
        <v>109</v>
      </c>
      <c r="S37" t="s">
        <v>110</v>
      </c>
      <c r="T37" t="s">
        <v>112</v>
      </c>
      <c r="U37" t="s">
        <v>113</v>
      </c>
      <c r="V37" t="s">
        <v>114</v>
      </c>
      <c r="W37" t="s">
        <v>115</v>
      </c>
      <c r="X37" t="s">
        <v>116</v>
      </c>
      <c r="Y37" t="s">
        <v>117</v>
      </c>
    </row>
    <row r="38" spans="1:25" x14ac:dyDescent="0.2">
      <c r="A38" t="s">
        <v>32</v>
      </c>
      <c r="B38">
        <v>795</v>
      </c>
      <c r="C38" s="27">
        <v>545</v>
      </c>
      <c r="D38">
        <v>142</v>
      </c>
      <c r="E38" s="27">
        <v>66</v>
      </c>
      <c r="F38">
        <v>23</v>
      </c>
      <c r="G38">
        <v>5</v>
      </c>
      <c r="H38">
        <v>8</v>
      </c>
      <c r="I38">
        <v>1</v>
      </c>
      <c r="J38">
        <v>0</v>
      </c>
      <c r="K38">
        <v>2</v>
      </c>
      <c r="L38">
        <v>2</v>
      </c>
      <c r="M38">
        <v>2</v>
      </c>
      <c r="N38">
        <v>2</v>
      </c>
      <c r="O38">
        <v>0</v>
      </c>
      <c r="P38">
        <v>0</v>
      </c>
      <c r="Q38">
        <v>0</v>
      </c>
      <c r="R38">
        <v>0</v>
      </c>
      <c r="S38">
        <v>2</v>
      </c>
      <c r="T38">
        <v>0</v>
      </c>
      <c r="U38">
        <v>0</v>
      </c>
      <c r="V38">
        <v>0</v>
      </c>
      <c r="W38">
        <v>0</v>
      </c>
      <c r="X38">
        <v>0</v>
      </c>
      <c r="Y38">
        <v>0</v>
      </c>
    </row>
    <row r="39" spans="1:25" x14ac:dyDescent="0.2">
      <c r="A39" s="57" t="s">
        <v>72</v>
      </c>
      <c r="B39" s="16" t="s">
        <v>90</v>
      </c>
      <c r="C39" s="63">
        <v>98</v>
      </c>
      <c r="D39" s="16" t="s">
        <v>91</v>
      </c>
      <c r="E39" s="63">
        <v>124.68619200000001</v>
      </c>
      <c r="F39" s="13"/>
    </row>
    <row r="40" spans="1:25" x14ac:dyDescent="0.2">
      <c r="A40" t="s">
        <v>92</v>
      </c>
      <c r="B40" t="s">
        <v>93</v>
      </c>
      <c r="C40" s="27" t="s">
        <v>94</v>
      </c>
      <c r="D40" t="s">
        <v>95</v>
      </c>
      <c r="E40" s="27" t="s">
        <v>96</v>
      </c>
      <c r="F40" t="s">
        <v>97</v>
      </c>
      <c r="G40" t="s">
        <v>98</v>
      </c>
      <c r="H40" t="s">
        <v>99</v>
      </c>
      <c r="I40" t="s">
        <v>100</v>
      </c>
      <c r="J40" t="s">
        <v>101</v>
      </c>
      <c r="K40" t="s">
        <v>102</v>
      </c>
      <c r="L40" t="s">
        <v>103</v>
      </c>
      <c r="M40" t="s">
        <v>104</v>
      </c>
      <c r="N40" t="s">
        <v>105</v>
      </c>
      <c r="O40" t="s">
        <v>106</v>
      </c>
      <c r="P40" t="s">
        <v>107</v>
      </c>
      <c r="Q40" t="s">
        <v>108</v>
      </c>
      <c r="R40" t="s">
        <v>109</v>
      </c>
      <c r="S40" t="s">
        <v>110</v>
      </c>
      <c r="T40" t="s">
        <v>112</v>
      </c>
      <c r="U40" t="s">
        <v>113</v>
      </c>
      <c r="V40" t="s">
        <v>114</v>
      </c>
    </row>
    <row r="41" spans="1:25" x14ac:dyDescent="0.2">
      <c r="A41" t="s">
        <v>32</v>
      </c>
      <c r="B41">
        <v>785</v>
      </c>
      <c r="C41" s="27">
        <v>545</v>
      </c>
      <c r="D41">
        <v>145</v>
      </c>
      <c r="E41" s="27">
        <v>76</v>
      </c>
      <c r="F41">
        <v>25</v>
      </c>
      <c r="G41">
        <v>9</v>
      </c>
      <c r="H41">
        <v>8</v>
      </c>
      <c r="I41">
        <v>0</v>
      </c>
      <c r="J41">
        <v>0</v>
      </c>
      <c r="K41">
        <v>0</v>
      </c>
      <c r="L41">
        <v>1</v>
      </c>
      <c r="M41">
        <v>0</v>
      </c>
      <c r="N41">
        <v>0</v>
      </c>
      <c r="O41">
        <v>0</v>
      </c>
      <c r="P41">
        <v>1</v>
      </c>
      <c r="Q41">
        <v>0</v>
      </c>
      <c r="R41">
        <v>0</v>
      </c>
      <c r="S41">
        <v>0</v>
      </c>
      <c r="T41">
        <v>0</v>
      </c>
      <c r="U41">
        <v>0</v>
      </c>
      <c r="V41">
        <v>0</v>
      </c>
    </row>
    <row r="42" spans="1:25" ht="144.94999999999999" customHeight="1" x14ac:dyDescent="0.2"/>
  </sheetData>
  <phoneticPr fontId="5" type="noConversion"/>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5"/>
  <sheetViews>
    <sheetView zoomScale="80" zoomScaleNormal="80" workbookViewId="0">
      <selection activeCell="C2" sqref="C2"/>
    </sheetView>
  </sheetViews>
  <sheetFormatPr defaultColWidth="9" defaultRowHeight="14.45" customHeight="1" x14ac:dyDescent="0.2"/>
  <cols>
    <col min="1" max="1" width="8.625" style="44" customWidth="1"/>
    <col min="2" max="2" width="5.625" style="44" customWidth="1"/>
    <col min="3" max="3" width="10.625" style="44" customWidth="1"/>
    <col min="4" max="4" width="4.625" style="44" customWidth="1"/>
    <col min="5" max="5" width="12.625" style="44" customWidth="1"/>
    <col min="6" max="6" width="5.625" style="44" customWidth="1"/>
    <col min="7" max="7" width="3.625" style="44" customWidth="1"/>
    <col min="8" max="8" width="8.625" style="44" customWidth="1"/>
    <col min="9" max="9" width="5.625" style="44" customWidth="1"/>
    <col min="10" max="10" width="10.625" style="44" customWidth="1"/>
    <col min="11" max="11" width="4.625" style="44" customWidth="1"/>
    <col min="12" max="12" width="12.625" style="44" customWidth="1"/>
    <col min="13" max="13" width="5.625" style="44" customWidth="1"/>
    <col min="14" max="14" width="3.625" style="44" customWidth="1"/>
    <col min="15" max="15" width="8.625" style="44" customWidth="1"/>
    <col min="16" max="16" width="5.25" style="44" bestFit="1" customWidth="1"/>
    <col min="17" max="17" width="11.25" style="44" bestFit="1" customWidth="1"/>
    <col min="18" max="18" width="4.875" style="44" bestFit="1" customWidth="1"/>
    <col min="19" max="19" width="11.625" style="44" bestFit="1" customWidth="1"/>
    <col min="20" max="20" width="5.625" style="44" customWidth="1"/>
    <col min="21" max="21" width="3.625" style="44" customWidth="1"/>
    <col min="22" max="22" width="8.625" style="44" customWidth="1"/>
    <col min="23" max="23" width="4.25" style="44" bestFit="1" customWidth="1"/>
    <col min="24" max="24" width="11.25" style="44" bestFit="1" customWidth="1"/>
    <col min="25" max="25" width="4.125" style="44" customWidth="1"/>
    <col min="26" max="26" width="11.625" style="44" bestFit="1" customWidth="1"/>
    <col min="27" max="27" width="5.625" style="44" customWidth="1"/>
    <col min="28" max="28" width="3.625" style="44" customWidth="1"/>
    <col min="29" max="29" width="8.625" style="44" customWidth="1"/>
    <col min="30" max="30" width="3.875" style="44" bestFit="1" customWidth="1"/>
    <col min="31" max="31" width="11.25" style="44" bestFit="1" customWidth="1"/>
    <col min="32" max="32" width="4.25" style="44" bestFit="1" customWidth="1"/>
    <col min="33" max="33" width="11.625" style="44" bestFit="1" customWidth="1"/>
    <col min="34" max="34" width="5.625" style="44" customWidth="1"/>
    <col min="35" max="35" width="3.625" style="44" customWidth="1"/>
    <col min="36" max="16384" width="9" style="44"/>
  </cols>
  <sheetData>
    <row r="1" spans="1:34" ht="14.45" customHeight="1" x14ac:dyDescent="0.2">
      <c r="A1" s="69" t="s">
        <v>138</v>
      </c>
    </row>
    <row r="3" spans="1:34" ht="14.45" customHeight="1" x14ac:dyDescent="0.2">
      <c r="A3" s="77" t="s">
        <v>73</v>
      </c>
      <c r="C3" s="78"/>
      <c r="H3" s="79" t="s">
        <v>158</v>
      </c>
      <c r="O3" s="80" t="s">
        <v>44</v>
      </c>
      <c r="V3" s="103" t="s">
        <v>159</v>
      </c>
      <c r="W3" s="104"/>
      <c r="X3" s="104"/>
      <c r="AC3" s="103" t="s">
        <v>163</v>
      </c>
      <c r="AD3" s="104"/>
      <c r="AE3" s="104"/>
    </row>
    <row r="4" spans="1:34" ht="14.45" customHeight="1" thickBot="1" x14ac:dyDescent="0.25">
      <c r="A4" s="81" t="s">
        <v>139</v>
      </c>
      <c r="B4" s="82"/>
      <c r="C4" s="81"/>
      <c r="D4" s="81"/>
      <c r="E4" s="81"/>
      <c r="F4" s="81"/>
      <c r="G4" s="83"/>
      <c r="H4" s="81" t="s">
        <v>139</v>
      </c>
      <c r="I4" s="82"/>
      <c r="J4" s="81"/>
      <c r="K4" s="81"/>
      <c r="L4" s="81"/>
      <c r="M4" s="81"/>
      <c r="O4" s="81" t="s">
        <v>139</v>
      </c>
      <c r="P4" s="82"/>
      <c r="Q4" s="81"/>
      <c r="R4" s="81"/>
      <c r="S4" s="81"/>
      <c r="T4" s="81"/>
      <c r="V4" s="81" t="s">
        <v>139</v>
      </c>
      <c r="W4" s="82"/>
      <c r="X4" s="81"/>
      <c r="Y4" s="81"/>
      <c r="Z4" s="81"/>
      <c r="AA4" s="81"/>
      <c r="AC4" s="81" t="s">
        <v>139</v>
      </c>
      <c r="AD4" s="82"/>
      <c r="AE4" s="81"/>
      <c r="AF4" s="81"/>
      <c r="AG4" s="81"/>
      <c r="AH4" s="81"/>
    </row>
    <row r="5" spans="1:34" ht="14.45" customHeight="1" thickTop="1" x14ac:dyDescent="0.2">
      <c r="B5" s="84">
        <v>777</v>
      </c>
      <c r="C5" s="44" t="s">
        <v>140</v>
      </c>
      <c r="D5" s="44">
        <v>1</v>
      </c>
      <c r="E5" s="44" t="s">
        <v>141</v>
      </c>
      <c r="I5" s="85">
        <v>1244</v>
      </c>
      <c r="J5" s="44" t="s">
        <v>140</v>
      </c>
      <c r="K5" s="44">
        <v>1</v>
      </c>
      <c r="L5" s="44" t="s">
        <v>141</v>
      </c>
      <c r="P5" s="85">
        <v>1030</v>
      </c>
      <c r="Q5" s="44" t="s">
        <v>140</v>
      </c>
      <c r="R5" s="44">
        <v>1</v>
      </c>
      <c r="S5" s="44" t="s">
        <v>141</v>
      </c>
      <c r="W5" s="84">
        <v>268</v>
      </c>
      <c r="X5" s="44" t="s">
        <v>140</v>
      </c>
      <c r="Y5" s="44">
        <v>1</v>
      </c>
      <c r="Z5" s="44" t="s">
        <v>141</v>
      </c>
      <c r="AD5" s="84">
        <v>577</v>
      </c>
      <c r="AE5" s="44" t="s">
        <v>140</v>
      </c>
      <c r="AF5" s="44">
        <v>1</v>
      </c>
      <c r="AG5" s="44" t="s">
        <v>141</v>
      </c>
    </row>
    <row r="6" spans="1:34" ht="14.45" customHeight="1" x14ac:dyDescent="0.2">
      <c r="B6" s="84">
        <v>195</v>
      </c>
      <c r="C6" s="44" t="s">
        <v>140</v>
      </c>
      <c r="D6" s="44">
        <v>2</v>
      </c>
      <c r="E6" s="44" t="s">
        <v>141</v>
      </c>
      <c r="I6" s="84">
        <v>346</v>
      </c>
      <c r="J6" s="44" t="s">
        <v>140</v>
      </c>
      <c r="K6" s="44">
        <v>2</v>
      </c>
      <c r="L6" s="44" t="s">
        <v>141</v>
      </c>
      <c r="P6" s="84">
        <v>320</v>
      </c>
      <c r="Q6" s="44" t="s">
        <v>140</v>
      </c>
      <c r="R6" s="44">
        <v>2</v>
      </c>
      <c r="S6" s="44" t="s">
        <v>141</v>
      </c>
      <c r="W6" s="84">
        <v>72</v>
      </c>
      <c r="X6" s="44" t="s">
        <v>140</v>
      </c>
      <c r="Y6" s="44">
        <v>2</v>
      </c>
      <c r="Z6" s="44" t="s">
        <v>141</v>
      </c>
      <c r="AD6" s="84">
        <v>138</v>
      </c>
      <c r="AE6" s="44" t="s">
        <v>140</v>
      </c>
      <c r="AF6" s="44">
        <v>2</v>
      </c>
      <c r="AG6" s="44" t="s">
        <v>141</v>
      </c>
    </row>
    <row r="7" spans="1:34" ht="14.45" customHeight="1" x14ac:dyDescent="0.2">
      <c r="B7" s="84">
        <v>78</v>
      </c>
      <c r="C7" s="44" t="s">
        <v>140</v>
      </c>
      <c r="D7" s="44">
        <v>3</v>
      </c>
      <c r="E7" s="44" t="s">
        <v>141</v>
      </c>
      <c r="I7" s="84">
        <v>154</v>
      </c>
      <c r="J7" s="44" t="s">
        <v>140</v>
      </c>
      <c r="K7" s="44">
        <v>3</v>
      </c>
      <c r="L7" s="44" t="s">
        <v>141</v>
      </c>
      <c r="P7" s="84">
        <v>128</v>
      </c>
      <c r="Q7" s="44" t="s">
        <v>140</v>
      </c>
      <c r="R7" s="44">
        <v>3</v>
      </c>
      <c r="S7" s="44" t="s">
        <v>141</v>
      </c>
      <c r="W7" s="84">
        <v>22</v>
      </c>
      <c r="X7" s="44" t="s">
        <v>140</v>
      </c>
      <c r="Y7" s="44">
        <v>3</v>
      </c>
      <c r="Z7" s="44" t="s">
        <v>141</v>
      </c>
      <c r="AD7" s="84">
        <v>46</v>
      </c>
      <c r="AE7" s="44" t="s">
        <v>140</v>
      </c>
      <c r="AF7" s="44">
        <v>3</v>
      </c>
      <c r="AG7" s="44" t="s">
        <v>141</v>
      </c>
    </row>
    <row r="8" spans="1:34" ht="14.45" customHeight="1" x14ac:dyDescent="0.2">
      <c r="B8" s="84">
        <v>31</v>
      </c>
      <c r="C8" s="44" t="s">
        <v>140</v>
      </c>
      <c r="D8" s="44">
        <v>4</v>
      </c>
      <c r="E8" s="44" t="s">
        <v>141</v>
      </c>
      <c r="I8" s="84">
        <v>75</v>
      </c>
      <c r="J8" s="44" t="s">
        <v>140</v>
      </c>
      <c r="K8" s="44">
        <v>4</v>
      </c>
      <c r="L8" s="44" t="s">
        <v>141</v>
      </c>
      <c r="P8" s="84">
        <v>63</v>
      </c>
      <c r="Q8" s="44" t="s">
        <v>140</v>
      </c>
      <c r="R8" s="44">
        <v>4</v>
      </c>
      <c r="S8" s="44" t="s">
        <v>141</v>
      </c>
      <c r="W8" s="84">
        <v>13</v>
      </c>
      <c r="X8" s="44" t="s">
        <v>140</v>
      </c>
      <c r="Y8" s="44">
        <v>4</v>
      </c>
      <c r="Z8" s="44" t="s">
        <v>141</v>
      </c>
      <c r="AD8" s="84">
        <v>18</v>
      </c>
      <c r="AE8" s="44" t="s">
        <v>140</v>
      </c>
      <c r="AF8" s="44">
        <v>4</v>
      </c>
      <c r="AG8" s="44" t="s">
        <v>141</v>
      </c>
    </row>
    <row r="9" spans="1:34" ht="14.45" customHeight="1" x14ac:dyDescent="0.2">
      <c r="B9" s="84">
        <v>15</v>
      </c>
      <c r="C9" s="44" t="s">
        <v>140</v>
      </c>
      <c r="D9" s="44">
        <v>5</v>
      </c>
      <c r="E9" s="44" t="s">
        <v>141</v>
      </c>
      <c r="I9" s="84">
        <v>26</v>
      </c>
      <c r="J9" s="44" t="s">
        <v>140</v>
      </c>
      <c r="K9" s="44">
        <v>5</v>
      </c>
      <c r="L9" s="44" t="s">
        <v>141</v>
      </c>
      <c r="P9" s="84">
        <v>49</v>
      </c>
      <c r="Q9" s="44" t="s">
        <v>140</v>
      </c>
      <c r="R9" s="44">
        <v>5</v>
      </c>
      <c r="S9" s="44" t="s">
        <v>141</v>
      </c>
      <c r="W9" s="84">
        <v>6</v>
      </c>
      <c r="X9" s="44" t="s">
        <v>140</v>
      </c>
      <c r="Y9" s="44">
        <v>5</v>
      </c>
      <c r="Z9" s="44" t="s">
        <v>141</v>
      </c>
      <c r="AD9" s="84">
        <v>11</v>
      </c>
      <c r="AE9" s="44" t="s">
        <v>140</v>
      </c>
      <c r="AF9" s="44">
        <v>5</v>
      </c>
      <c r="AG9" s="44" t="s">
        <v>141</v>
      </c>
    </row>
    <row r="10" spans="1:34" ht="14.45" customHeight="1" x14ac:dyDescent="0.2">
      <c r="B10" s="84">
        <v>7</v>
      </c>
      <c r="C10" s="44" t="s">
        <v>140</v>
      </c>
      <c r="D10" s="44">
        <v>6</v>
      </c>
      <c r="E10" s="44" t="s">
        <v>141</v>
      </c>
      <c r="I10" s="84">
        <v>19</v>
      </c>
      <c r="J10" s="44" t="s">
        <v>140</v>
      </c>
      <c r="K10" s="44">
        <v>6</v>
      </c>
      <c r="L10" s="44" t="s">
        <v>141</v>
      </c>
      <c r="P10" s="84">
        <v>25</v>
      </c>
      <c r="Q10" s="44" t="s">
        <v>140</v>
      </c>
      <c r="R10" s="44">
        <v>6</v>
      </c>
      <c r="S10" s="44" t="s">
        <v>141</v>
      </c>
      <c r="W10" s="84">
        <v>3</v>
      </c>
      <c r="X10" s="44" t="s">
        <v>140</v>
      </c>
      <c r="Y10" s="44">
        <v>6</v>
      </c>
      <c r="Z10" s="44" t="s">
        <v>141</v>
      </c>
      <c r="AD10" s="84">
        <v>3</v>
      </c>
      <c r="AE10" s="44" t="s">
        <v>140</v>
      </c>
      <c r="AF10" s="44">
        <v>6</v>
      </c>
      <c r="AG10" s="44" t="s">
        <v>141</v>
      </c>
    </row>
    <row r="11" spans="1:34" ht="14.45" customHeight="1" x14ac:dyDescent="0.2">
      <c r="B11" s="84">
        <v>8</v>
      </c>
      <c r="C11" s="44" t="s">
        <v>140</v>
      </c>
      <c r="D11" s="44">
        <v>7</v>
      </c>
      <c r="E11" s="44" t="s">
        <v>141</v>
      </c>
      <c r="I11" s="84">
        <v>14</v>
      </c>
      <c r="J11" s="44" t="s">
        <v>140</v>
      </c>
      <c r="K11" s="44">
        <v>7</v>
      </c>
      <c r="L11" s="44" t="s">
        <v>141</v>
      </c>
      <c r="P11" s="84">
        <v>14</v>
      </c>
      <c r="Q11" s="44" t="s">
        <v>140</v>
      </c>
      <c r="R11" s="44">
        <v>7</v>
      </c>
      <c r="S11" s="44" t="s">
        <v>141</v>
      </c>
      <c r="W11" s="84">
        <v>1</v>
      </c>
      <c r="X11" s="44" t="s">
        <v>140</v>
      </c>
      <c r="Y11" s="44">
        <v>7</v>
      </c>
      <c r="Z11" s="44" t="s">
        <v>141</v>
      </c>
      <c r="AD11" s="84">
        <v>4</v>
      </c>
      <c r="AE11" s="44" t="s">
        <v>140</v>
      </c>
      <c r="AF11" s="44">
        <v>7</v>
      </c>
      <c r="AG11" s="44" t="s">
        <v>141</v>
      </c>
    </row>
    <row r="12" spans="1:34" ht="14.45" customHeight="1" x14ac:dyDescent="0.2">
      <c r="B12" s="84">
        <v>2</v>
      </c>
      <c r="C12" s="44" t="s">
        <v>140</v>
      </c>
      <c r="D12" s="44">
        <v>8</v>
      </c>
      <c r="E12" s="44" t="s">
        <v>141</v>
      </c>
      <c r="I12" s="84">
        <v>8</v>
      </c>
      <c r="J12" s="44" t="s">
        <v>140</v>
      </c>
      <c r="K12" s="44">
        <v>8</v>
      </c>
      <c r="L12" s="44" t="s">
        <v>141</v>
      </c>
      <c r="P12" s="84">
        <v>8</v>
      </c>
      <c r="Q12" s="44" t="s">
        <v>140</v>
      </c>
      <c r="R12" s="44">
        <v>8</v>
      </c>
      <c r="S12" s="44" t="s">
        <v>141</v>
      </c>
      <c r="W12" s="84">
        <v>1</v>
      </c>
      <c r="X12" s="44" t="s">
        <v>140</v>
      </c>
      <c r="Y12" s="44">
        <v>10</v>
      </c>
      <c r="Z12" s="44" t="s">
        <v>141</v>
      </c>
      <c r="AD12" s="84">
        <v>3</v>
      </c>
      <c r="AE12" s="44" t="s">
        <v>140</v>
      </c>
      <c r="AF12" s="44">
        <v>9</v>
      </c>
      <c r="AG12" s="44" t="s">
        <v>141</v>
      </c>
    </row>
    <row r="13" spans="1:34" ht="14.45" customHeight="1" x14ac:dyDescent="0.2">
      <c r="B13" s="84">
        <v>5</v>
      </c>
      <c r="C13" s="44" t="s">
        <v>140</v>
      </c>
      <c r="D13" s="44">
        <v>9</v>
      </c>
      <c r="E13" s="44" t="s">
        <v>141</v>
      </c>
      <c r="I13" s="84">
        <v>4</v>
      </c>
      <c r="J13" s="44" t="s">
        <v>140</v>
      </c>
      <c r="K13" s="44">
        <v>9</v>
      </c>
      <c r="L13" s="44" t="s">
        <v>141</v>
      </c>
      <c r="P13" s="84">
        <v>3</v>
      </c>
      <c r="Q13" s="44" t="s">
        <v>140</v>
      </c>
      <c r="R13" s="44">
        <v>9</v>
      </c>
      <c r="S13" s="44" t="s">
        <v>141</v>
      </c>
      <c r="W13" s="84">
        <v>2</v>
      </c>
      <c r="X13" s="44" t="s">
        <v>140</v>
      </c>
      <c r="Y13" s="44">
        <v>11</v>
      </c>
      <c r="Z13" s="44" t="s">
        <v>141</v>
      </c>
      <c r="AD13" s="84">
        <v>1</v>
      </c>
      <c r="AE13" s="44" t="s">
        <v>140</v>
      </c>
      <c r="AF13" s="44">
        <v>12</v>
      </c>
      <c r="AG13" s="44" t="s">
        <v>141</v>
      </c>
    </row>
    <row r="14" spans="1:34" ht="14.45" customHeight="1" thickBot="1" x14ac:dyDescent="0.25">
      <c r="B14" s="84">
        <v>1</v>
      </c>
      <c r="C14" s="44" t="s">
        <v>140</v>
      </c>
      <c r="D14" s="44">
        <v>10</v>
      </c>
      <c r="E14" s="44" t="s">
        <v>141</v>
      </c>
      <c r="I14" s="84">
        <v>2</v>
      </c>
      <c r="J14" s="44" t="s">
        <v>140</v>
      </c>
      <c r="K14" s="44">
        <v>10</v>
      </c>
      <c r="L14" s="44" t="s">
        <v>141</v>
      </c>
      <c r="P14" s="84">
        <v>4</v>
      </c>
      <c r="Q14" s="44" t="s">
        <v>140</v>
      </c>
      <c r="R14" s="44">
        <v>10</v>
      </c>
      <c r="S14" s="44" t="s">
        <v>141</v>
      </c>
      <c r="V14" s="81"/>
      <c r="W14" s="86">
        <v>2</v>
      </c>
      <c r="X14" s="81" t="s">
        <v>140</v>
      </c>
      <c r="Y14" s="81">
        <v>12</v>
      </c>
      <c r="Z14" s="81" t="s">
        <v>141</v>
      </c>
      <c r="AA14" s="81"/>
      <c r="AC14" s="81"/>
      <c r="AD14" s="86">
        <v>1</v>
      </c>
      <c r="AE14" s="81" t="s">
        <v>140</v>
      </c>
      <c r="AF14" s="81">
        <v>28</v>
      </c>
      <c r="AG14" s="81" t="s">
        <v>141</v>
      </c>
      <c r="AH14" s="81"/>
    </row>
    <row r="15" spans="1:34" ht="14.45" customHeight="1" thickTop="1" x14ac:dyDescent="0.2">
      <c r="B15" s="84">
        <v>2</v>
      </c>
      <c r="C15" s="44" t="s">
        <v>140</v>
      </c>
      <c r="D15" s="44">
        <v>11</v>
      </c>
      <c r="E15" s="44" t="s">
        <v>141</v>
      </c>
      <c r="I15" s="84">
        <v>3</v>
      </c>
      <c r="J15" s="44" t="s">
        <v>140</v>
      </c>
      <c r="K15" s="44">
        <v>11</v>
      </c>
      <c r="L15" s="44" t="s">
        <v>141</v>
      </c>
      <c r="P15" s="84">
        <v>5</v>
      </c>
      <c r="Q15" s="44" t="s">
        <v>140</v>
      </c>
      <c r="R15" s="44">
        <v>11</v>
      </c>
      <c r="S15" s="44" t="s">
        <v>141</v>
      </c>
      <c r="V15" s="44" t="s">
        <v>142</v>
      </c>
      <c r="W15" s="44">
        <f>SUM(W5:W14)</f>
        <v>390</v>
      </c>
      <c r="AC15" s="44" t="s">
        <v>142</v>
      </c>
      <c r="AD15" s="84">
        <f>SUM(AD5:AD14)</f>
        <v>802</v>
      </c>
    </row>
    <row r="16" spans="1:34" ht="14.45" customHeight="1" x14ac:dyDescent="0.2">
      <c r="B16" s="84">
        <v>1</v>
      </c>
      <c r="C16" s="44" t="s">
        <v>140</v>
      </c>
      <c r="D16" s="44">
        <v>12</v>
      </c>
      <c r="E16" s="44" t="s">
        <v>141</v>
      </c>
      <c r="I16" s="84">
        <v>2</v>
      </c>
      <c r="J16" s="44" t="s">
        <v>140</v>
      </c>
      <c r="K16" s="44">
        <v>12</v>
      </c>
      <c r="L16" s="44" t="s">
        <v>141</v>
      </c>
      <c r="P16" s="84">
        <v>2</v>
      </c>
      <c r="Q16" s="44" t="s">
        <v>140</v>
      </c>
      <c r="R16" s="44">
        <v>12</v>
      </c>
      <c r="S16" s="44" t="s">
        <v>141</v>
      </c>
      <c r="W16" s="84"/>
    </row>
    <row r="17" spans="1:34" ht="14.45" customHeight="1" x14ac:dyDescent="0.2">
      <c r="B17" s="84">
        <v>2</v>
      </c>
      <c r="C17" s="44" t="s">
        <v>140</v>
      </c>
      <c r="D17" s="44">
        <v>13</v>
      </c>
      <c r="E17" s="44" t="s">
        <v>141</v>
      </c>
      <c r="I17" s="84">
        <v>2</v>
      </c>
      <c r="J17" s="44" t="s">
        <v>140</v>
      </c>
      <c r="K17" s="44">
        <v>13</v>
      </c>
      <c r="L17" s="44" t="s">
        <v>141</v>
      </c>
      <c r="P17" s="84">
        <v>1</v>
      </c>
      <c r="Q17" s="44" t="s">
        <v>140</v>
      </c>
      <c r="R17" s="44">
        <v>13</v>
      </c>
      <c r="S17" s="44" t="s">
        <v>141</v>
      </c>
    </row>
    <row r="18" spans="1:34" ht="14.45" customHeight="1" x14ac:dyDescent="0.2">
      <c r="B18" s="84">
        <v>1</v>
      </c>
      <c r="C18" s="44" t="s">
        <v>140</v>
      </c>
      <c r="D18" s="44">
        <v>15</v>
      </c>
      <c r="E18" s="44" t="s">
        <v>141</v>
      </c>
      <c r="I18" s="84">
        <v>1</v>
      </c>
      <c r="J18" s="44" t="s">
        <v>140</v>
      </c>
      <c r="K18" s="44">
        <v>14</v>
      </c>
      <c r="L18" s="44" t="s">
        <v>141</v>
      </c>
      <c r="P18" s="84">
        <v>1</v>
      </c>
      <c r="Q18" s="44" t="s">
        <v>140</v>
      </c>
      <c r="R18" s="44">
        <v>15</v>
      </c>
      <c r="S18" s="44" t="s">
        <v>141</v>
      </c>
    </row>
    <row r="19" spans="1:34" ht="14.45" customHeight="1" thickBot="1" x14ac:dyDescent="0.25">
      <c r="A19" s="81"/>
      <c r="B19" s="86">
        <v>1</v>
      </c>
      <c r="C19" s="81" t="s">
        <v>140</v>
      </c>
      <c r="D19" s="81">
        <v>28</v>
      </c>
      <c r="E19" s="81" t="s">
        <v>141</v>
      </c>
      <c r="F19" s="81"/>
      <c r="G19" s="83"/>
      <c r="I19" s="84">
        <v>1</v>
      </c>
      <c r="J19" s="44" t="s">
        <v>140</v>
      </c>
      <c r="K19" s="44">
        <v>15</v>
      </c>
      <c r="L19" s="44" t="s">
        <v>141</v>
      </c>
      <c r="P19" s="84">
        <v>3</v>
      </c>
      <c r="Q19" s="44" t="s">
        <v>140</v>
      </c>
      <c r="R19" s="44">
        <v>16</v>
      </c>
      <c r="S19" s="44" t="s">
        <v>141</v>
      </c>
    </row>
    <row r="20" spans="1:34" ht="14.45" customHeight="1" thickTop="1" x14ac:dyDescent="0.2">
      <c r="A20" s="44" t="s">
        <v>142</v>
      </c>
      <c r="B20" s="44">
        <f>SUM(B5:B19)</f>
        <v>1126</v>
      </c>
      <c r="C20" s="84"/>
      <c r="I20" s="84">
        <v>1</v>
      </c>
      <c r="J20" s="44" t="s">
        <v>140</v>
      </c>
      <c r="K20" s="44">
        <v>17</v>
      </c>
      <c r="L20" s="44" t="s">
        <v>141</v>
      </c>
      <c r="P20" s="84">
        <v>1</v>
      </c>
      <c r="Q20" s="44" t="s">
        <v>140</v>
      </c>
      <c r="R20" s="44">
        <v>18</v>
      </c>
      <c r="S20" s="44" t="s">
        <v>141</v>
      </c>
    </row>
    <row r="21" spans="1:34" ht="14.45" customHeight="1" x14ac:dyDescent="0.2">
      <c r="I21" s="84">
        <v>1</v>
      </c>
      <c r="J21" s="44" t="s">
        <v>140</v>
      </c>
      <c r="K21" s="44">
        <v>18</v>
      </c>
      <c r="L21" s="44" t="s">
        <v>141</v>
      </c>
      <c r="P21" s="84">
        <v>1</v>
      </c>
      <c r="Q21" s="44" t="s">
        <v>140</v>
      </c>
      <c r="R21" s="44">
        <v>21</v>
      </c>
      <c r="S21" s="44" t="s">
        <v>141</v>
      </c>
    </row>
    <row r="22" spans="1:34" ht="14.45" customHeight="1" x14ac:dyDescent="0.2">
      <c r="C22" s="84"/>
      <c r="I22" s="84">
        <v>1</v>
      </c>
      <c r="J22" s="44" t="s">
        <v>140</v>
      </c>
      <c r="K22" s="44">
        <v>26</v>
      </c>
      <c r="L22" s="44" t="s">
        <v>141</v>
      </c>
      <c r="P22" s="84">
        <v>1</v>
      </c>
      <c r="Q22" s="44" t="s">
        <v>140</v>
      </c>
      <c r="R22" s="44">
        <v>31</v>
      </c>
      <c r="S22" s="44" t="s">
        <v>141</v>
      </c>
      <c r="V22" s="83"/>
      <c r="W22" s="83"/>
      <c r="X22" s="83"/>
      <c r="Y22" s="83"/>
      <c r="Z22" s="83"/>
      <c r="AA22" s="83"/>
    </row>
    <row r="23" spans="1:34" ht="14.45" customHeight="1" thickBot="1" x14ac:dyDescent="0.25">
      <c r="H23" s="81"/>
      <c r="I23" s="86">
        <v>1</v>
      </c>
      <c r="J23" s="81" t="s">
        <v>140</v>
      </c>
      <c r="K23" s="81">
        <v>28</v>
      </c>
      <c r="L23" s="81" t="s">
        <v>141</v>
      </c>
      <c r="M23" s="81"/>
      <c r="O23" s="81"/>
      <c r="P23" s="86">
        <v>1</v>
      </c>
      <c r="Q23" s="81" t="s">
        <v>140</v>
      </c>
      <c r="R23" s="81">
        <v>83</v>
      </c>
      <c r="S23" s="81" t="s">
        <v>141</v>
      </c>
      <c r="T23" s="81"/>
      <c r="V23" s="83"/>
      <c r="W23" s="83"/>
      <c r="X23" s="83"/>
      <c r="Y23" s="83"/>
      <c r="Z23" s="83"/>
      <c r="AA23" s="83"/>
    </row>
    <row r="24" spans="1:34" ht="14.45" customHeight="1" thickTop="1" x14ac:dyDescent="0.2">
      <c r="H24" s="44" t="s">
        <v>142</v>
      </c>
      <c r="I24" s="85">
        <v>1905</v>
      </c>
      <c r="O24" s="44" t="s">
        <v>142</v>
      </c>
      <c r="P24" s="85">
        <v>1660</v>
      </c>
      <c r="V24" s="83"/>
      <c r="W24" s="83"/>
      <c r="X24" s="83"/>
      <c r="Y24" s="83"/>
      <c r="Z24" s="83"/>
      <c r="AA24" s="83"/>
    </row>
    <row r="25" spans="1:34" s="87" customFormat="1" ht="33.75" customHeight="1" x14ac:dyDescent="0.2">
      <c r="B25" s="105" t="s">
        <v>143</v>
      </c>
      <c r="C25" s="105"/>
      <c r="D25" s="105"/>
      <c r="E25" s="105"/>
      <c r="I25" s="106" t="s">
        <v>144</v>
      </c>
      <c r="J25" s="106"/>
      <c r="K25" s="106"/>
      <c r="L25" s="106"/>
      <c r="M25" s="88"/>
      <c r="P25" s="105" t="s">
        <v>145</v>
      </c>
      <c r="Q25" s="105"/>
      <c r="R25" s="105"/>
      <c r="S25" s="105"/>
      <c r="T25" s="89"/>
    </row>
    <row r="26" spans="1:34" ht="14.45" customHeight="1" x14ac:dyDescent="0.2">
      <c r="I26" s="84"/>
      <c r="J26" s="90"/>
      <c r="K26" s="83"/>
      <c r="L26" s="83"/>
      <c r="M26" s="83"/>
      <c r="Q26" s="84"/>
    </row>
    <row r="27" spans="1:34" ht="13.5" thickBot="1" x14ac:dyDescent="0.25">
      <c r="A27" s="81" t="s">
        <v>146</v>
      </c>
      <c r="B27" s="81"/>
      <c r="C27" s="81"/>
      <c r="D27" s="81"/>
      <c r="E27" s="81"/>
      <c r="F27" s="81"/>
      <c r="G27" s="83"/>
      <c r="H27" s="81" t="s">
        <v>146</v>
      </c>
      <c r="I27" s="86"/>
      <c r="J27" s="81"/>
      <c r="K27" s="81"/>
      <c r="L27" s="81"/>
      <c r="M27" s="81"/>
      <c r="O27" s="81" t="s">
        <v>146</v>
      </c>
      <c r="P27" s="86"/>
      <c r="Q27" s="81"/>
      <c r="R27" s="81"/>
      <c r="S27" s="81"/>
      <c r="T27" s="81"/>
      <c r="V27" s="81" t="s">
        <v>146</v>
      </c>
      <c r="W27" s="86"/>
      <c r="X27" s="81"/>
      <c r="Y27" s="81"/>
      <c r="Z27" s="81"/>
      <c r="AA27" s="81"/>
      <c r="AC27" s="81" t="s">
        <v>146</v>
      </c>
      <c r="AD27" s="86"/>
      <c r="AE27" s="81"/>
      <c r="AF27" s="81"/>
      <c r="AG27" s="81"/>
      <c r="AH27" s="81"/>
    </row>
    <row r="28" spans="1:34" ht="14.45" customHeight="1" thickTop="1" x14ac:dyDescent="0.2">
      <c r="B28" s="84">
        <v>777</v>
      </c>
      <c r="C28" s="44" t="s">
        <v>140</v>
      </c>
      <c r="D28" s="44">
        <v>1</v>
      </c>
      <c r="E28" s="44" t="s">
        <v>147</v>
      </c>
      <c r="F28" s="44">
        <f>B28*D28</f>
        <v>777</v>
      </c>
      <c r="I28" s="85">
        <v>1244</v>
      </c>
      <c r="J28" s="44" t="s">
        <v>140</v>
      </c>
      <c r="K28" s="44">
        <v>1</v>
      </c>
      <c r="L28" s="44" t="s">
        <v>147</v>
      </c>
      <c r="M28" s="44">
        <f>K28*I28</f>
        <v>1244</v>
      </c>
      <c r="P28" s="85">
        <v>1030</v>
      </c>
      <c r="Q28" s="44" t="s">
        <v>140</v>
      </c>
      <c r="R28" s="44">
        <v>1</v>
      </c>
      <c r="S28" s="44" t="s">
        <v>147</v>
      </c>
      <c r="T28" s="44">
        <f>R28*P28</f>
        <v>1030</v>
      </c>
      <c r="W28" s="84">
        <v>268</v>
      </c>
      <c r="X28" s="44" t="s">
        <v>140</v>
      </c>
      <c r="Y28" s="44">
        <v>1</v>
      </c>
      <c r="Z28" s="44" t="s">
        <v>147</v>
      </c>
      <c r="AA28" s="44">
        <f>Y28*W28</f>
        <v>268</v>
      </c>
      <c r="AD28" s="84">
        <v>577</v>
      </c>
      <c r="AE28" s="44" t="s">
        <v>140</v>
      </c>
      <c r="AF28" s="44">
        <v>1</v>
      </c>
      <c r="AG28" s="44" t="s">
        <v>147</v>
      </c>
      <c r="AH28" s="44">
        <f>AF28*AD28</f>
        <v>577</v>
      </c>
    </row>
    <row r="29" spans="1:34" ht="14.45" customHeight="1" x14ac:dyDescent="0.2">
      <c r="B29" s="84">
        <v>127</v>
      </c>
      <c r="C29" s="44" t="s">
        <v>140</v>
      </c>
      <c r="D29" s="44">
        <v>2</v>
      </c>
      <c r="E29" s="44" t="s">
        <v>147</v>
      </c>
      <c r="F29" s="44">
        <f t="shared" ref="F29:F55" si="0">B29*D29</f>
        <v>254</v>
      </c>
      <c r="I29" s="84">
        <v>195</v>
      </c>
      <c r="J29" s="44" t="s">
        <v>140</v>
      </c>
      <c r="K29" s="44">
        <v>2</v>
      </c>
      <c r="L29" s="44" t="s">
        <v>147</v>
      </c>
      <c r="M29" s="44">
        <f t="shared" ref="M29:M73" si="1">K29*I29</f>
        <v>390</v>
      </c>
      <c r="P29" s="84">
        <v>212</v>
      </c>
      <c r="Q29" s="44" t="s">
        <v>140</v>
      </c>
      <c r="R29" s="44">
        <v>2</v>
      </c>
      <c r="S29" s="44" t="s">
        <v>147</v>
      </c>
      <c r="T29" s="44">
        <f t="shared" ref="T29:T75" si="2">R29*P29</f>
        <v>424</v>
      </c>
      <c r="W29" s="84">
        <v>61</v>
      </c>
      <c r="X29" s="44" t="s">
        <v>140</v>
      </c>
      <c r="Y29" s="44">
        <v>2</v>
      </c>
      <c r="Z29" s="44" t="s">
        <v>147</v>
      </c>
      <c r="AA29" s="44">
        <f t="shared" ref="AA29:AA43" si="3">Y29*W29</f>
        <v>122</v>
      </c>
      <c r="AD29" s="84">
        <v>83</v>
      </c>
      <c r="AE29" s="44" t="s">
        <v>140</v>
      </c>
      <c r="AF29" s="44">
        <v>2</v>
      </c>
      <c r="AG29" s="44" t="s">
        <v>147</v>
      </c>
      <c r="AH29" s="44">
        <f t="shared" ref="AH29:AH46" si="4">AF29*AD29</f>
        <v>166</v>
      </c>
    </row>
    <row r="30" spans="1:34" ht="14.45" customHeight="1" x14ac:dyDescent="0.2">
      <c r="B30" s="89">
        <v>87</v>
      </c>
      <c r="C30" s="44" t="s">
        <v>140</v>
      </c>
      <c r="D30" s="44">
        <v>3</v>
      </c>
      <c r="E30" s="44" t="s">
        <v>147</v>
      </c>
      <c r="F30" s="44">
        <f t="shared" si="0"/>
        <v>261</v>
      </c>
      <c r="I30" s="84">
        <v>182</v>
      </c>
      <c r="J30" s="44" t="s">
        <v>140</v>
      </c>
      <c r="K30" s="44">
        <v>3</v>
      </c>
      <c r="L30" s="44" t="s">
        <v>147</v>
      </c>
      <c r="M30" s="44">
        <f t="shared" si="1"/>
        <v>546</v>
      </c>
      <c r="P30" s="84">
        <v>133</v>
      </c>
      <c r="Q30" s="44" t="s">
        <v>140</v>
      </c>
      <c r="R30" s="44">
        <v>3</v>
      </c>
      <c r="S30" s="44" t="s">
        <v>147</v>
      </c>
      <c r="T30" s="44">
        <f t="shared" si="2"/>
        <v>399</v>
      </c>
      <c r="W30" s="84">
        <v>19</v>
      </c>
      <c r="X30" s="44" t="s">
        <v>140</v>
      </c>
      <c r="Y30" s="44">
        <v>3</v>
      </c>
      <c r="Z30" s="44" t="s">
        <v>147</v>
      </c>
      <c r="AA30" s="44">
        <f t="shared" si="3"/>
        <v>57</v>
      </c>
      <c r="AD30" s="84">
        <v>70</v>
      </c>
      <c r="AE30" s="44" t="s">
        <v>140</v>
      </c>
      <c r="AF30" s="44">
        <v>3</v>
      </c>
      <c r="AG30" s="44" t="s">
        <v>147</v>
      </c>
      <c r="AH30" s="44">
        <f t="shared" si="4"/>
        <v>210</v>
      </c>
    </row>
    <row r="31" spans="1:34" ht="14.45" customHeight="1" x14ac:dyDescent="0.2">
      <c r="B31" s="84">
        <v>34</v>
      </c>
      <c r="C31" s="44" t="s">
        <v>140</v>
      </c>
      <c r="D31" s="44">
        <v>4</v>
      </c>
      <c r="E31" s="44" t="s">
        <v>147</v>
      </c>
      <c r="F31" s="44">
        <f t="shared" si="0"/>
        <v>136</v>
      </c>
      <c r="I31" s="84">
        <v>65</v>
      </c>
      <c r="J31" s="44" t="s">
        <v>140</v>
      </c>
      <c r="K31" s="44">
        <v>4</v>
      </c>
      <c r="L31" s="44" t="s">
        <v>147</v>
      </c>
      <c r="M31" s="44">
        <f t="shared" si="1"/>
        <v>260</v>
      </c>
      <c r="P31" s="84">
        <v>83</v>
      </c>
      <c r="Q31" s="44" t="s">
        <v>140</v>
      </c>
      <c r="R31" s="44">
        <v>4</v>
      </c>
      <c r="S31" s="44" t="s">
        <v>147</v>
      </c>
      <c r="T31" s="44">
        <f t="shared" si="2"/>
        <v>332</v>
      </c>
      <c r="W31" s="84">
        <v>13</v>
      </c>
      <c r="X31" s="44" t="s">
        <v>140</v>
      </c>
      <c r="Y31" s="44">
        <v>4</v>
      </c>
      <c r="Z31" s="44" t="s">
        <v>147</v>
      </c>
      <c r="AA31" s="44">
        <f t="shared" si="3"/>
        <v>52</v>
      </c>
      <c r="AD31" s="84">
        <v>18</v>
      </c>
      <c r="AE31" s="44" t="s">
        <v>140</v>
      </c>
      <c r="AF31" s="44">
        <v>4</v>
      </c>
      <c r="AG31" s="44" t="s">
        <v>147</v>
      </c>
      <c r="AH31" s="44">
        <f t="shared" si="4"/>
        <v>72</v>
      </c>
    </row>
    <row r="32" spans="1:34" ht="14.45" customHeight="1" x14ac:dyDescent="0.2">
      <c r="B32" s="84">
        <v>37</v>
      </c>
      <c r="C32" s="44" t="s">
        <v>140</v>
      </c>
      <c r="D32" s="44">
        <v>5</v>
      </c>
      <c r="E32" s="44" t="s">
        <v>147</v>
      </c>
      <c r="F32" s="44">
        <f t="shared" si="0"/>
        <v>185</v>
      </c>
      <c r="I32" s="84">
        <v>59</v>
      </c>
      <c r="J32" s="44" t="s">
        <v>140</v>
      </c>
      <c r="K32" s="44">
        <v>5</v>
      </c>
      <c r="L32" s="44" t="s">
        <v>147</v>
      </c>
      <c r="M32" s="44">
        <f t="shared" si="1"/>
        <v>295</v>
      </c>
      <c r="P32" s="84">
        <v>32</v>
      </c>
      <c r="Q32" s="44" t="s">
        <v>140</v>
      </c>
      <c r="R32" s="44">
        <v>5</v>
      </c>
      <c r="S32" s="44" t="s">
        <v>147</v>
      </c>
      <c r="T32" s="44">
        <f t="shared" si="2"/>
        <v>160</v>
      </c>
      <c r="W32" s="84">
        <v>8</v>
      </c>
      <c r="X32" s="44" t="s">
        <v>140</v>
      </c>
      <c r="Y32" s="44">
        <v>5</v>
      </c>
      <c r="Z32" s="44" t="s">
        <v>147</v>
      </c>
      <c r="AA32" s="44">
        <f t="shared" si="3"/>
        <v>40</v>
      </c>
      <c r="AD32" s="84">
        <v>24</v>
      </c>
      <c r="AE32" s="44" t="s">
        <v>140</v>
      </c>
      <c r="AF32" s="44">
        <v>5</v>
      </c>
      <c r="AG32" s="44" t="s">
        <v>147</v>
      </c>
      <c r="AH32" s="44">
        <f t="shared" si="4"/>
        <v>120</v>
      </c>
    </row>
    <row r="33" spans="2:34" ht="14.45" customHeight="1" x14ac:dyDescent="0.2">
      <c r="B33" s="84">
        <v>1</v>
      </c>
      <c r="C33" s="44" t="s">
        <v>140</v>
      </c>
      <c r="D33" s="44">
        <v>6</v>
      </c>
      <c r="E33" s="44" t="s">
        <v>147</v>
      </c>
      <c r="F33" s="44">
        <f t="shared" si="0"/>
        <v>6</v>
      </c>
      <c r="I33" s="84">
        <v>5</v>
      </c>
      <c r="J33" s="44" t="s">
        <v>140</v>
      </c>
      <c r="K33" s="44">
        <v>6</v>
      </c>
      <c r="L33" s="44" t="s">
        <v>147</v>
      </c>
      <c r="M33" s="44">
        <f t="shared" si="1"/>
        <v>30</v>
      </c>
      <c r="P33" s="84">
        <v>17</v>
      </c>
      <c r="Q33" s="44" t="s">
        <v>140</v>
      </c>
      <c r="R33" s="44">
        <v>6</v>
      </c>
      <c r="S33" s="44" t="s">
        <v>147</v>
      </c>
      <c r="T33" s="44">
        <f t="shared" si="2"/>
        <v>102</v>
      </c>
      <c r="W33" s="84">
        <v>2</v>
      </c>
      <c r="X33" s="44" t="s">
        <v>140</v>
      </c>
      <c r="Y33" s="44">
        <v>6</v>
      </c>
      <c r="Z33" s="44" t="s">
        <v>147</v>
      </c>
      <c r="AA33" s="44">
        <f t="shared" si="3"/>
        <v>12</v>
      </c>
      <c r="AD33" s="84">
        <v>7</v>
      </c>
      <c r="AE33" s="44" t="s">
        <v>140</v>
      </c>
      <c r="AF33" s="44">
        <v>7</v>
      </c>
      <c r="AG33" s="44" t="s">
        <v>147</v>
      </c>
      <c r="AH33" s="44">
        <f t="shared" si="4"/>
        <v>49</v>
      </c>
    </row>
    <row r="34" spans="2:34" ht="14.45" customHeight="1" x14ac:dyDescent="0.2">
      <c r="B34" s="84">
        <v>12</v>
      </c>
      <c r="C34" s="44" t="s">
        <v>140</v>
      </c>
      <c r="D34" s="44">
        <v>7</v>
      </c>
      <c r="E34" s="44" t="s">
        <v>147</v>
      </c>
      <c r="F34" s="44">
        <f t="shared" si="0"/>
        <v>84</v>
      </c>
      <c r="I34" s="84">
        <v>34</v>
      </c>
      <c r="J34" s="44" t="s">
        <v>140</v>
      </c>
      <c r="K34" s="44">
        <v>7</v>
      </c>
      <c r="L34" s="44" t="s">
        <v>147</v>
      </c>
      <c r="M34" s="44">
        <f t="shared" si="1"/>
        <v>238</v>
      </c>
      <c r="P34" s="84">
        <v>27</v>
      </c>
      <c r="Q34" s="44" t="s">
        <v>140</v>
      </c>
      <c r="R34" s="44">
        <v>7</v>
      </c>
      <c r="S34" s="44" t="s">
        <v>147</v>
      </c>
      <c r="T34" s="44">
        <f t="shared" si="2"/>
        <v>189</v>
      </c>
      <c r="W34" s="84">
        <v>5</v>
      </c>
      <c r="X34" s="44" t="s">
        <v>140</v>
      </c>
      <c r="Y34" s="44">
        <v>7</v>
      </c>
      <c r="Z34" s="44" t="s">
        <v>147</v>
      </c>
      <c r="AA34" s="44">
        <f t="shared" si="3"/>
        <v>35</v>
      </c>
      <c r="AD34" s="84">
        <v>6</v>
      </c>
      <c r="AE34" s="44" t="s">
        <v>140</v>
      </c>
      <c r="AF34" s="44">
        <v>9</v>
      </c>
      <c r="AG34" s="44" t="s">
        <v>147</v>
      </c>
      <c r="AH34" s="44">
        <f t="shared" si="4"/>
        <v>54</v>
      </c>
    </row>
    <row r="35" spans="2:34" ht="14.45" customHeight="1" x14ac:dyDescent="0.2">
      <c r="B35" s="84">
        <v>2</v>
      </c>
      <c r="C35" s="44" t="s">
        <v>140</v>
      </c>
      <c r="D35" s="44">
        <v>8</v>
      </c>
      <c r="E35" s="44" t="s">
        <v>147</v>
      </c>
      <c r="F35" s="44">
        <f t="shared" si="0"/>
        <v>16</v>
      </c>
      <c r="I35" s="84">
        <v>15</v>
      </c>
      <c r="J35" s="44" t="s">
        <v>140</v>
      </c>
      <c r="K35" s="44">
        <v>8</v>
      </c>
      <c r="L35" s="44" t="s">
        <v>147</v>
      </c>
      <c r="M35" s="44">
        <f t="shared" si="1"/>
        <v>120</v>
      </c>
      <c r="P35" s="84">
        <v>9</v>
      </c>
      <c r="Q35" s="44" t="s">
        <v>140</v>
      </c>
      <c r="R35" s="44">
        <v>8</v>
      </c>
      <c r="S35" s="44" t="s">
        <v>147</v>
      </c>
      <c r="T35" s="44">
        <f t="shared" si="2"/>
        <v>72</v>
      </c>
      <c r="W35" s="84">
        <v>1</v>
      </c>
      <c r="X35" s="44" t="s">
        <v>140</v>
      </c>
      <c r="Y35" s="44">
        <v>8</v>
      </c>
      <c r="Z35" s="44" t="s">
        <v>147</v>
      </c>
      <c r="AA35" s="44">
        <f t="shared" si="3"/>
        <v>8</v>
      </c>
      <c r="AD35" s="84">
        <v>1</v>
      </c>
      <c r="AE35" s="44" t="s">
        <v>140</v>
      </c>
      <c r="AF35" s="44">
        <v>10</v>
      </c>
      <c r="AG35" s="44" t="s">
        <v>147</v>
      </c>
      <c r="AH35" s="44">
        <f t="shared" si="4"/>
        <v>10</v>
      </c>
    </row>
    <row r="36" spans="2:34" ht="14.45" customHeight="1" x14ac:dyDescent="0.2">
      <c r="B36" s="84">
        <v>6</v>
      </c>
      <c r="C36" s="44" t="s">
        <v>140</v>
      </c>
      <c r="D36" s="44">
        <v>9</v>
      </c>
      <c r="E36" s="44" t="s">
        <v>147</v>
      </c>
      <c r="F36" s="44">
        <f t="shared" si="0"/>
        <v>54</v>
      </c>
      <c r="I36" s="84">
        <v>19</v>
      </c>
      <c r="J36" s="44" t="s">
        <v>140</v>
      </c>
      <c r="K36" s="44">
        <v>9</v>
      </c>
      <c r="L36" s="44" t="s">
        <v>147</v>
      </c>
      <c r="M36" s="44">
        <f t="shared" si="1"/>
        <v>171</v>
      </c>
      <c r="P36" s="84">
        <v>16</v>
      </c>
      <c r="Q36" s="44" t="s">
        <v>140</v>
      </c>
      <c r="R36" s="44">
        <v>9</v>
      </c>
      <c r="S36" s="44" t="s">
        <v>147</v>
      </c>
      <c r="T36" s="44">
        <f t="shared" si="2"/>
        <v>144</v>
      </c>
      <c r="W36" s="84">
        <v>3</v>
      </c>
      <c r="X36" s="44" t="s">
        <v>140</v>
      </c>
      <c r="Y36" s="44">
        <v>9</v>
      </c>
      <c r="Z36" s="44" t="s">
        <v>147</v>
      </c>
      <c r="AA36" s="44">
        <f t="shared" si="3"/>
        <v>27</v>
      </c>
      <c r="AD36" s="84">
        <v>4</v>
      </c>
      <c r="AE36" s="44" t="s">
        <v>140</v>
      </c>
      <c r="AF36" s="44">
        <v>11</v>
      </c>
      <c r="AG36" s="44" t="s">
        <v>147</v>
      </c>
      <c r="AH36" s="44">
        <f t="shared" si="4"/>
        <v>44</v>
      </c>
    </row>
    <row r="37" spans="2:34" ht="14.45" customHeight="1" x14ac:dyDescent="0.2">
      <c r="B37" s="84">
        <v>4</v>
      </c>
      <c r="C37" s="44" t="s">
        <v>140</v>
      </c>
      <c r="D37" s="44">
        <v>10</v>
      </c>
      <c r="E37" s="44" t="s">
        <v>147</v>
      </c>
      <c r="F37" s="44">
        <f t="shared" si="0"/>
        <v>40</v>
      </c>
      <c r="I37" s="84">
        <v>3</v>
      </c>
      <c r="J37" s="44" t="s">
        <v>140</v>
      </c>
      <c r="K37" s="44">
        <v>10</v>
      </c>
      <c r="L37" s="44" t="s">
        <v>147</v>
      </c>
      <c r="M37" s="44">
        <f t="shared" si="1"/>
        <v>30</v>
      </c>
      <c r="P37" s="84">
        <v>3</v>
      </c>
      <c r="Q37" s="44" t="s">
        <v>140</v>
      </c>
      <c r="R37" s="44">
        <v>10</v>
      </c>
      <c r="S37" s="44" t="s">
        <v>147</v>
      </c>
      <c r="T37" s="44">
        <f t="shared" si="2"/>
        <v>30</v>
      </c>
      <c r="W37" s="84">
        <v>2</v>
      </c>
      <c r="X37" s="44" t="s">
        <v>140</v>
      </c>
      <c r="Y37" s="44">
        <v>10</v>
      </c>
      <c r="Z37" s="44" t="s">
        <v>147</v>
      </c>
      <c r="AA37" s="44">
        <f t="shared" si="3"/>
        <v>20</v>
      </c>
      <c r="AD37" s="84">
        <v>1</v>
      </c>
      <c r="AE37" s="44" t="s">
        <v>140</v>
      </c>
      <c r="AF37" s="44">
        <v>12</v>
      </c>
      <c r="AG37" s="44" t="s">
        <v>147</v>
      </c>
      <c r="AH37" s="44">
        <f t="shared" si="4"/>
        <v>12</v>
      </c>
    </row>
    <row r="38" spans="2:34" ht="14.45" customHeight="1" x14ac:dyDescent="0.2">
      <c r="B38" s="84">
        <v>8</v>
      </c>
      <c r="C38" s="44" t="s">
        <v>140</v>
      </c>
      <c r="D38" s="44">
        <v>11</v>
      </c>
      <c r="E38" s="44" t="s">
        <v>147</v>
      </c>
      <c r="F38" s="44">
        <f t="shared" si="0"/>
        <v>88</v>
      </c>
      <c r="I38" s="84">
        <v>17</v>
      </c>
      <c r="J38" s="44" t="s">
        <v>140</v>
      </c>
      <c r="K38" s="44">
        <v>11</v>
      </c>
      <c r="L38" s="44" t="s">
        <v>147</v>
      </c>
      <c r="M38" s="44">
        <f t="shared" si="1"/>
        <v>187</v>
      </c>
      <c r="P38" s="84">
        <v>20</v>
      </c>
      <c r="Q38" s="44" t="s">
        <v>140</v>
      </c>
      <c r="R38" s="44">
        <v>11</v>
      </c>
      <c r="S38" s="44" t="s">
        <v>147</v>
      </c>
      <c r="T38" s="44">
        <f t="shared" si="2"/>
        <v>220</v>
      </c>
      <c r="W38" s="84">
        <v>3</v>
      </c>
      <c r="X38" s="44" t="s">
        <v>140</v>
      </c>
      <c r="Y38" s="44">
        <v>11</v>
      </c>
      <c r="Z38" s="44" t="s">
        <v>147</v>
      </c>
      <c r="AA38" s="44">
        <f t="shared" si="3"/>
        <v>33</v>
      </c>
      <c r="AD38" s="84">
        <v>1</v>
      </c>
      <c r="AE38" s="44" t="s">
        <v>140</v>
      </c>
      <c r="AF38" s="44">
        <v>13</v>
      </c>
      <c r="AG38" s="44" t="s">
        <v>147</v>
      </c>
      <c r="AH38" s="44">
        <f t="shared" si="4"/>
        <v>13</v>
      </c>
    </row>
    <row r="39" spans="2:34" ht="14.45" customHeight="1" x14ac:dyDescent="0.2">
      <c r="B39" s="84">
        <v>2</v>
      </c>
      <c r="C39" s="44" t="s">
        <v>140</v>
      </c>
      <c r="D39" s="44">
        <v>12</v>
      </c>
      <c r="E39" s="44" t="s">
        <v>147</v>
      </c>
      <c r="F39" s="44">
        <f t="shared" si="0"/>
        <v>24</v>
      </c>
      <c r="I39" s="84">
        <v>5</v>
      </c>
      <c r="J39" s="44" t="s">
        <v>140</v>
      </c>
      <c r="K39" s="44">
        <v>12</v>
      </c>
      <c r="L39" s="44" t="s">
        <v>147</v>
      </c>
      <c r="M39" s="44">
        <f t="shared" si="1"/>
        <v>60</v>
      </c>
      <c r="P39" s="84">
        <v>7</v>
      </c>
      <c r="Q39" s="44" t="s">
        <v>140</v>
      </c>
      <c r="R39" s="44">
        <v>12</v>
      </c>
      <c r="S39" s="44" t="s">
        <v>147</v>
      </c>
      <c r="T39" s="44">
        <f t="shared" si="2"/>
        <v>84</v>
      </c>
      <c r="W39" s="84">
        <v>1</v>
      </c>
      <c r="X39" s="44" t="s">
        <v>140</v>
      </c>
      <c r="Y39" s="44">
        <v>23</v>
      </c>
      <c r="Z39" s="44" t="s">
        <v>147</v>
      </c>
      <c r="AA39" s="44">
        <f t="shared" si="3"/>
        <v>23</v>
      </c>
      <c r="AD39" s="84">
        <v>2</v>
      </c>
      <c r="AE39" s="44" t="s">
        <v>140</v>
      </c>
      <c r="AF39" s="44">
        <v>14</v>
      </c>
      <c r="AG39" s="44" t="s">
        <v>147</v>
      </c>
      <c r="AH39" s="44">
        <f t="shared" si="4"/>
        <v>28</v>
      </c>
    </row>
    <row r="40" spans="2:34" ht="14.45" customHeight="1" x14ac:dyDescent="0.2">
      <c r="B40" s="84">
        <v>4</v>
      </c>
      <c r="C40" s="44" t="s">
        <v>140</v>
      </c>
      <c r="D40" s="44">
        <v>13</v>
      </c>
      <c r="E40" s="44" t="s">
        <v>147</v>
      </c>
      <c r="F40" s="44">
        <f t="shared" si="0"/>
        <v>52</v>
      </c>
      <c r="I40" s="84">
        <v>5</v>
      </c>
      <c r="J40" s="44" t="s">
        <v>140</v>
      </c>
      <c r="K40" s="44">
        <v>13</v>
      </c>
      <c r="L40" s="44" t="s">
        <v>147</v>
      </c>
      <c r="M40" s="44">
        <f t="shared" si="1"/>
        <v>65</v>
      </c>
      <c r="P40" s="84">
        <v>8</v>
      </c>
      <c r="Q40" s="44" t="s">
        <v>140</v>
      </c>
      <c r="R40" s="44">
        <v>13</v>
      </c>
      <c r="S40" s="44" t="s">
        <v>147</v>
      </c>
      <c r="T40" s="44">
        <f t="shared" si="2"/>
        <v>104</v>
      </c>
      <c r="W40" s="84">
        <v>1</v>
      </c>
      <c r="X40" s="44" t="s">
        <v>140</v>
      </c>
      <c r="Y40" s="44">
        <v>27</v>
      </c>
      <c r="Z40" s="44" t="s">
        <v>147</v>
      </c>
      <c r="AA40" s="44">
        <f t="shared" si="3"/>
        <v>27</v>
      </c>
      <c r="AD40" s="84">
        <v>1</v>
      </c>
      <c r="AE40" s="44" t="s">
        <v>140</v>
      </c>
      <c r="AF40" s="44">
        <v>15</v>
      </c>
      <c r="AG40" s="44" t="s">
        <v>147</v>
      </c>
      <c r="AH40" s="44">
        <f t="shared" si="4"/>
        <v>15</v>
      </c>
    </row>
    <row r="41" spans="2:34" ht="14.45" customHeight="1" x14ac:dyDescent="0.2">
      <c r="B41" s="84">
        <v>3</v>
      </c>
      <c r="C41" s="44" t="s">
        <v>140</v>
      </c>
      <c r="D41" s="44">
        <v>14</v>
      </c>
      <c r="E41" s="44" t="s">
        <v>147</v>
      </c>
      <c r="F41" s="44">
        <f t="shared" si="0"/>
        <v>42</v>
      </c>
      <c r="I41" s="84">
        <v>2</v>
      </c>
      <c r="J41" s="44" t="s">
        <v>140</v>
      </c>
      <c r="K41" s="44">
        <v>14</v>
      </c>
      <c r="L41" s="44" t="s">
        <v>147</v>
      </c>
      <c r="M41" s="44">
        <f t="shared" si="1"/>
        <v>28</v>
      </c>
      <c r="P41" s="84">
        <v>3</v>
      </c>
      <c r="Q41" s="44" t="s">
        <v>140</v>
      </c>
      <c r="R41" s="44">
        <v>14</v>
      </c>
      <c r="S41" s="44" t="s">
        <v>147</v>
      </c>
      <c r="T41" s="44">
        <f t="shared" si="2"/>
        <v>42</v>
      </c>
      <c r="W41" s="84">
        <v>1</v>
      </c>
      <c r="X41" s="44" t="s">
        <v>140</v>
      </c>
      <c r="Y41" s="44">
        <v>29</v>
      </c>
      <c r="Z41" s="44" t="s">
        <v>147</v>
      </c>
      <c r="AA41" s="44">
        <f t="shared" si="3"/>
        <v>29</v>
      </c>
      <c r="AD41" s="84">
        <v>1</v>
      </c>
      <c r="AE41" s="44" t="s">
        <v>140</v>
      </c>
      <c r="AF41" s="44">
        <v>17</v>
      </c>
      <c r="AG41" s="44" t="s">
        <v>147</v>
      </c>
      <c r="AH41" s="44">
        <f t="shared" si="4"/>
        <v>17</v>
      </c>
    </row>
    <row r="42" spans="2:34" ht="14.45" customHeight="1" x14ac:dyDescent="0.2">
      <c r="B42" s="84">
        <v>3</v>
      </c>
      <c r="C42" s="44" t="s">
        <v>140</v>
      </c>
      <c r="D42" s="44">
        <v>15</v>
      </c>
      <c r="E42" s="44" t="s">
        <v>147</v>
      </c>
      <c r="F42" s="44">
        <f t="shared" si="0"/>
        <v>45</v>
      </c>
      <c r="I42" s="84">
        <v>9</v>
      </c>
      <c r="J42" s="44" t="s">
        <v>140</v>
      </c>
      <c r="K42" s="44">
        <v>15</v>
      </c>
      <c r="L42" s="44" t="s">
        <v>147</v>
      </c>
      <c r="M42" s="44">
        <f t="shared" si="1"/>
        <v>135</v>
      </c>
      <c r="P42" s="84">
        <v>5</v>
      </c>
      <c r="Q42" s="44" t="s">
        <v>140</v>
      </c>
      <c r="R42" s="44">
        <v>15</v>
      </c>
      <c r="S42" s="44" t="s">
        <v>147</v>
      </c>
      <c r="T42" s="44">
        <f t="shared" si="2"/>
        <v>75</v>
      </c>
      <c r="W42" s="84">
        <v>1</v>
      </c>
      <c r="X42" s="44" t="s">
        <v>140</v>
      </c>
      <c r="Y42" s="44">
        <v>34</v>
      </c>
      <c r="Z42" s="44" t="s">
        <v>147</v>
      </c>
      <c r="AA42" s="44">
        <f t="shared" si="3"/>
        <v>34</v>
      </c>
      <c r="AD42" s="84">
        <v>2</v>
      </c>
      <c r="AE42" s="44" t="s">
        <v>140</v>
      </c>
      <c r="AF42" s="44">
        <v>23</v>
      </c>
      <c r="AG42" s="44" t="s">
        <v>147</v>
      </c>
      <c r="AH42" s="44">
        <f t="shared" si="4"/>
        <v>46</v>
      </c>
    </row>
    <row r="43" spans="2:34" ht="14.45" customHeight="1" thickBot="1" x14ac:dyDescent="0.25">
      <c r="B43" s="84">
        <v>1</v>
      </c>
      <c r="C43" s="44" t="s">
        <v>140</v>
      </c>
      <c r="D43" s="44">
        <v>17</v>
      </c>
      <c r="E43" s="44" t="s">
        <v>147</v>
      </c>
      <c r="F43" s="44">
        <f t="shared" si="0"/>
        <v>17</v>
      </c>
      <c r="I43" s="84">
        <v>6</v>
      </c>
      <c r="J43" s="44" t="s">
        <v>140</v>
      </c>
      <c r="K43" s="44">
        <v>17</v>
      </c>
      <c r="L43" s="44" t="s">
        <v>147</v>
      </c>
      <c r="M43" s="44">
        <f t="shared" si="1"/>
        <v>102</v>
      </c>
      <c r="P43" s="84">
        <v>2</v>
      </c>
      <c r="Q43" s="44" t="s">
        <v>140</v>
      </c>
      <c r="R43" s="44">
        <v>16</v>
      </c>
      <c r="S43" s="44" t="s">
        <v>147</v>
      </c>
      <c r="T43" s="44">
        <f t="shared" si="2"/>
        <v>32</v>
      </c>
      <c r="V43" s="81"/>
      <c r="W43" s="86">
        <v>1</v>
      </c>
      <c r="X43" s="81" t="s">
        <v>140</v>
      </c>
      <c r="Y43" s="81">
        <v>57</v>
      </c>
      <c r="Z43" s="81" t="s">
        <v>147</v>
      </c>
      <c r="AA43" s="44">
        <f t="shared" si="3"/>
        <v>57</v>
      </c>
      <c r="AD43" s="84">
        <v>1</v>
      </c>
      <c r="AE43" s="44" t="s">
        <v>140</v>
      </c>
      <c r="AF43" s="44">
        <v>25</v>
      </c>
      <c r="AG43" s="44" t="s">
        <v>147</v>
      </c>
      <c r="AH43" s="44">
        <f t="shared" si="4"/>
        <v>25</v>
      </c>
    </row>
    <row r="44" spans="2:34" ht="14.45" customHeight="1" thickTop="1" x14ac:dyDescent="0.2">
      <c r="B44" s="84">
        <v>3</v>
      </c>
      <c r="C44" s="44" t="s">
        <v>140</v>
      </c>
      <c r="D44" s="44">
        <v>19</v>
      </c>
      <c r="E44" s="44" t="s">
        <v>147</v>
      </c>
      <c r="F44" s="44">
        <f t="shared" si="0"/>
        <v>57</v>
      </c>
      <c r="I44" s="84">
        <v>1</v>
      </c>
      <c r="J44" s="44" t="s">
        <v>140</v>
      </c>
      <c r="K44" s="44">
        <v>18</v>
      </c>
      <c r="L44" s="44" t="s">
        <v>147</v>
      </c>
      <c r="M44" s="44">
        <f t="shared" si="1"/>
        <v>18</v>
      </c>
      <c r="P44" s="84">
        <v>5</v>
      </c>
      <c r="Q44" s="44" t="s">
        <v>140</v>
      </c>
      <c r="R44" s="44">
        <v>17</v>
      </c>
      <c r="S44" s="44" t="s">
        <v>147</v>
      </c>
      <c r="T44" s="44">
        <f t="shared" si="2"/>
        <v>85</v>
      </c>
      <c r="W44" s="107" t="s">
        <v>148</v>
      </c>
      <c r="X44" s="107"/>
      <c r="Y44" s="107"/>
      <c r="Z44" s="107"/>
      <c r="AA44" s="44">
        <f>SUM(AA28:AA43)</f>
        <v>844</v>
      </c>
      <c r="AD44" s="84">
        <v>1</v>
      </c>
      <c r="AE44" s="44" t="s">
        <v>140</v>
      </c>
      <c r="AF44" s="44">
        <v>35</v>
      </c>
      <c r="AG44" s="44" t="s">
        <v>147</v>
      </c>
      <c r="AH44" s="44">
        <f t="shared" si="4"/>
        <v>35</v>
      </c>
    </row>
    <row r="45" spans="2:34" ht="14.45" customHeight="1" x14ac:dyDescent="0.2">
      <c r="B45" s="84">
        <v>5</v>
      </c>
      <c r="C45" s="44" t="s">
        <v>140</v>
      </c>
      <c r="D45" s="44">
        <v>23</v>
      </c>
      <c r="E45" s="44" t="s">
        <v>147</v>
      </c>
      <c r="F45" s="44">
        <f t="shared" si="0"/>
        <v>115</v>
      </c>
      <c r="I45" s="84">
        <v>3</v>
      </c>
      <c r="J45" s="44" t="s">
        <v>140</v>
      </c>
      <c r="K45" s="44">
        <v>19</v>
      </c>
      <c r="L45" s="44" t="s">
        <v>147</v>
      </c>
      <c r="M45" s="44">
        <f t="shared" si="1"/>
        <v>57</v>
      </c>
      <c r="P45" s="84">
        <v>6</v>
      </c>
      <c r="Q45" s="44" t="s">
        <v>140</v>
      </c>
      <c r="R45" s="44">
        <v>19</v>
      </c>
      <c r="S45" s="44" t="s">
        <v>147</v>
      </c>
      <c r="T45" s="44">
        <f t="shared" si="2"/>
        <v>114</v>
      </c>
      <c r="W45" s="106"/>
      <c r="X45" s="106"/>
      <c r="Y45" s="106"/>
      <c r="Z45" s="106"/>
      <c r="AD45" s="84">
        <v>1</v>
      </c>
      <c r="AE45" s="44" t="s">
        <v>140</v>
      </c>
      <c r="AF45" s="44">
        <v>97</v>
      </c>
      <c r="AG45" s="44" t="s">
        <v>147</v>
      </c>
      <c r="AH45" s="44">
        <f t="shared" si="4"/>
        <v>97</v>
      </c>
    </row>
    <row r="46" spans="2:34" ht="14.45" customHeight="1" thickBot="1" x14ac:dyDescent="0.25">
      <c r="B46" s="84">
        <v>1</v>
      </c>
      <c r="C46" s="44" t="s">
        <v>140</v>
      </c>
      <c r="D46" s="44">
        <v>25</v>
      </c>
      <c r="E46" s="44" t="s">
        <v>147</v>
      </c>
      <c r="F46" s="44">
        <f t="shared" si="0"/>
        <v>25</v>
      </c>
      <c r="I46" s="84">
        <v>1</v>
      </c>
      <c r="J46" s="44" t="s">
        <v>140</v>
      </c>
      <c r="K46" s="44">
        <v>20</v>
      </c>
      <c r="L46" s="44" t="s">
        <v>147</v>
      </c>
      <c r="M46" s="44">
        <f t="shared" si="1"/>
        <v>20</v>
      </c>
      <c r="P46" s="84">
        <v>1</v>
      </c>
      <c r="Q46" s="44" t="s">
        <v>140</v>
      </c>
      <c r="R46" s="44">
        <v>21</v>
      </c>
      <c r="S46" s="44" t="s">
        <v>147</v>
      </c>
      <c r="T46" s="44">
        <f t="shared" si="2"/>
        <v>21</v>
      </c>
      <c r="W46" s="106"/>
      <c r="X46" s="106"/>
      <c r="Y46" s="106"/>
      <c r="Z46" s="106"/>
      <c r="AC46" s="81"/>
      <c r="AD46" s="86">
        <v>1</v>
      </c>
      <c r="AE46" s="81" t="s">
        <v>140</v>
      </c>
      <c r="AF46" s="81">
        <v>609</v>
      </c>
      <c r="AG46" s="81" t="s">
        <v>147</v>
      </c>
      <c r="AH46" s="44">
        <f t="shared" si="4"/>
        <v>609</v>
      </c>
    </row>
    <row r="47" spans="2:34" ht="14.45" customHeight="1" thickTop="1" x14ac:dyDescent="0.2">
      <c r="B47" s="84">
        <v>1</v>
      </c>
      <c r="C47" s="44" t="s">
        <v>140</v>
      </c>
      <c r="D47" s="44">
        <v>28</v>
      </c>
      <c r="E47" s="44" t="s">
        <v>147</v>
      </c>
      <c r="F47" s="44">
        <f t="shared" si="0"/>
        <v>28</v>
      </c>
      <c r="I47" s="84">
        <v>1</v>
      </c>
      <c r="J47" s="44" t="s">
        <v>140</v>
      </c>
      <c r="K47" s="44">
        <v>21</v>
      </c>
      <c r="L47" s="44" t="s">
        <v>147</v>
      </c>
      <c r="M47" s="44">
        <f t="shared" si="1"/>
        <v>21</v>
      </c>
      <c r="P47" s="84">
        <v>3</v>
      </c>
      <c r="Q47" s="44" t="s">
        <v>140</v>
      </c>
      <c r="R47" s="44">
        <v>23</v>
      </c>
      <c r="S47" s="44" t="s">
        <v>147</v>
      </c>
      <c r="T47" s="44">
        <f t="shared" si="2"/>
        <v>69</v>
      </c>
      <c r="W47" s="106"/>
      <c r="X47" s="106"/>
      <c r="Y47" s="106"/>
      <c r="Z47" s="106"/>
      <c r="AD47" s="107" t="s">
        <v>149</v>
      </c>
      <c r="AE47" s="107"/>
      <c r="AF47" s="107"/>
      <c r="AG47" s="107"/>
      <c r="AH47" s="44">
        <f>SUM(AH28:AH46)</f>
        <v>2199</v>
      </c>
    </row>
    <row r="48" spans="2:34" ht="14.45" customHeight="1" x14ac:dyDescent="0.2">
      <c r="B48" s="84">
        <v>1</v>
      </c>
      <c r="C48" s="44" t="s">
        <v>140</v>
      </c>
      <c r="D48" s="44">
        <v>29</v>
      </c>
      <c r="E48" s="44" t="s">
        <v>147</v>
      </c>
      <c r="F48" s="44">
        <f t="shared" si="0"/>
        <v>29</v>
      </c>
      <c r="I48" s="84">
        <v>1</v>
      </c>
      <c r="J48" s="44" t="s">
        <v>140</v>
      </c>
      <c r="K48" s="44">
        <v>22</v>
      </c>
      <c r="L48" s="44" t="s">
        <v>147</v>
      </c>
      <c r="M48" s="44">
        <f t="shared" si="1"/>
        <v>22</v>
      </c>
      <c r="P48" s="84">
        <v>3</v>
      </c>
      <c r="Q48" s="44" t="s">
        <v>140</v>
      </c>
      <c r="R48" s="44">
        <v>25</v>
      </c>
      <c r="S48" s="44" t="s">
        <v>147</v>
      </c>
      <c r="T48" s="44">
        <f t="shared" si="2"/>
        <v>75</v>
      </c>
      <c r="W48" s="102" t="s">
        <v>150</v>
      </c>
      <c r="X48" s="102"/>
      <c r="Y48" s="102"/>
      <c r="Z48" s="102"/>
      <c r="AD48" s="106"/>
      <c r="AE48" s="106"/>
      <c r="AF48" s="106"/>
      <c r="AG48" s="106"/>
    </row>
    <row r="49" spans="1:33" ht="14.45" customHeight="1" x14ac:dyDescent="0.2">
      <c r="B49" s="84">
        <v>1</v>
      </c>
      <c r="C49" s="44" t="s">
        <v>140</v>
      </c>
      <c r="D49" s="44">
        <v>33</v>
      </c>
      <c r="E49" s="44" t="s">
        <v>147</v>
      </c>
      <c r="F49" s="44">
        <f t="shared" si="0"/>
        <v>33</v>
      </c>
      <c r="I49" s="84">
        <v>6</v>
      </c>
      <c r="J49" s="44" t="s">
        <v>140</v>
      </c>
      <c r="K49" s="44">
        <v>23</v>
      </c>
      <c r="L49" s="44" t="s">
        <v>147</v>
      </c>
      <c r="M49" s="44">
        <f t="shared" si="1"/>
        <v>138</v>
      </c>
      <c r="P49" s="84">
        <v>1</v>
      </c>
      <c r="Q49" s="44" t="s">
        <v>140</v>
      </c>
      <c r="R49" s="44">
        <v>26</v>
      </c>
      <c r="S49" s="44" t="s">
        <v>147</v>
      </c>
      <c r="T49" s="44">
        <f t="shared" si="2"/>
        <v>26</v>
      </c>
      <c r="W49" s="102"/>
      <c r="X49" s="102"/>
      <c r="Y49" s="102"/>
      <c r="Z49" s="102"/>
      <c r="AD49" s="106"/>
      <c r="AE49" s="106"/>
      <c r="AF49" s="106"/>
      <c r="AG49" s="106"/>
    </row>
    <row r="50" spans="1:33" ht="14.45" customHeight="1" x14ac:dyDescent="0.2">
      <c r="B50" s="84">
        <v>1</v>
      </c>
      <c r="C50" s="44" t="s">
        <v>140</v>
      </c>
      <c r="D50" s="44">
        <v>34</v>
      </c>
      <c r="E50" s="44" t="s">
        <v>147</v>
      </c>
      <c r="F50" s="44">
        <f t="shared" si="0"/>
        <v>34</v>
      </c>
      <c r="I50" s="84">
        <v>1</v>
      </c>
      <c r="J50" s="44" t="s">
        <v>140</v>
      </c>
      <c r="K50" s="44">
        <v>24</v>
      </c>
      <c r="L50" s="44" t="s">
        <v>147</v>
      </c>
      <c r="M50" s="44">
        <f t="shared" si="1"/>
        <v>24</v>
      </c>
      <c r="P50" s="84">
        <v>1</v>
      </c>
      <c r="Q50" s="44" t="s">
        <v>140</v>
      </c>
      <c r="R50" s="44">
        <v>27</v>
      </c>
      <c r="S50" s="44" t="s">
        <v>147</v>
      </c>
      <c r="T50" s="44">
        <f t="shared" si="2"/>
        <v>27</v>
      </c>
      <c r="W50" s="102"/>
      <c r="X50" s="102"/>
      <c r="Y50" s="102"/>
      <c r="Z50" s="102"/>
      <c r="AD50" s="106"/>
      <c r="AE50" s="106"/>
      <c r="AF50" s="106"/>
      <c r="AG50" s="106"/>
    </row>
    <row r="51" spans="1:33" ht="14.45" customHeight="1" x14ac:dyDescent="0.2">
      <c r="B51" s="84">
        <v>1</v>
      </c>
      <c r="C51" s="44" t="s">
        <v>140</v>
      </c>
      <c r="D51" s="44">
        <v>75</v>
      </c>
      <c r="E51" s="44" t="s">
        <v>147</v>
      </c>
      <c r="F51" s="44">
        <f t="shared" si="0"/>
        <v>75</v>
      </c>
      <c r="I51" s="84">
        <v>1</v>
      </c>
      <c r="J51" s="44" t="s">
        <v>140</v>
      </c>
      <c r="K51" s="44">
        <v>26</v>
      </c>
      <c r="L51" s="44" t="s">
        <v>147</v>
      </c>
      <c r="M51" s="44">
        <f t="shared" si="1"/>
        <v>26</v>
      </c>
      <c r="P51" s="84">
        <v>1</v>
      </c>
      <c r="Q51" s="44" t="s">
        <v>140</v>
      </c>
      <c r="R51" s="44">
        <v>28</v>
      </c>
      <c r="S51" s="44" t="s">
        <v>147</v>
      </c>
      <c r="T51" s="44">
        <f t="shared" si="2"/>
        <v>28</v>
      </c>
      <c r="AD51" s="102" t="s">
        <v>151</v>
      </c>
      <c r="AE51" s="102"/>
      <c r="AF51" s="102"/>
      <c r="AG51" s="102"/>
    </row>
    <row r="52" spans="1:33" ht="14.45" customHeight="1" x14ac:dyDescent="0.2">
      <c r="B52" s="84">
        <v>1</v>
      </c>
      <c r="C52" s="44" t="s">
        <v>140</v>
      </c>
      <c r="D52" s="44">
        <v>89</v>
      </c>
      <c r="E52" s="44" t="s">
        <v>147</v>
      </c>
      <c r="F52" s="44">
        <f t="shared" si="0"/>
        <v>89</v>
      </c>
      <c r="I52" s="84">
        <v>2</v>
      </c>
      <c r="J52" s="44" t="s">
        <v>140</v>
      </c>
      <c r="K52" s="44">
        <v>29</v>
      </c>
      <c r="L52" s="44" t="s">
        <v>147</v>
      </c>
      <c r="M52" s="44">
        <f t="shared" si="1"/>
        <v>58</v>
      </c>
      <c r="P52" s="84">
        <v>3</v>
      </c>
      <c r="Q52" s="44" t="s">
        <v>140</v>
      </c>
      <c r="R52" s="44">
        <v>29</v>
      </c>
      <c r="S52" s="44" t="s">
        <v>147</v>
      </c>
      <c r="T52" s="44">
        <f t="shared" si="2"/>
        <v>87</v>
      </c>
      <c r="AD52" s="102"/>
      <c r="AE52" s="102"/>
      <c r="AF52" s="102"/>
      <c r="AG52" s="102"/>
    </row>
    <row r="53" spans="1:33" ht="14.45" customHeight="1" x14ac:dyDescent="0.2">
      <c r="B53" s="84">
        <v>1</v>
      </c>
      <c r="C53" s="44" t="s">
        <v>140</v>
      </c>
      <c r="D53" s="44">
        <v>97</v>
      </c>
      <c r="E53" s="44" t="s">
        <v>147</v>
      </c>
      <c r="F53" s="44">
        <f t="shared" si="0"/>
        <v>97</v>
      </c>
      <c r="I53" s="84">
        <v>1</v>
      </c>
      <c r="J53" s="44" t="s">
        <v>140</v>
      </c>
      <c r="K53" s="44">
        <v>30</v>
      </c>
      <c r="L53" s="44" t="s">
        <v>147</v>
      </c>
      <c r="M53" s="44">
        <f t="shared" si="1"/>
        <v>30</v>
      </c>
      <c r="P53" s="84">
        <v>1</v>
      </c>
      <c r="Q53" s="44" t="s">
        <v>140</v>
      </c>
      <c r="R53" s="44">
        <v>30</v>
      </c>
      <c r="S53" s="44" t="s">
        <v>147</v>
      </c>
      <c r="T53" s="44">
        <f t="shared" si="2"/>
        <v>30</v>
      </c>
      <c r="AD53" s="102"/>
      <c r="AE53" s="102"/>
      <c r="AF53" s="102"/>
      <c r="AG53" s="102"/>
    </row>
    <row r="54" spans="1:33" ht="14.45" customHeight="1" x14ac:dyDescent="0.2">
      <c r="B54" s="84">
        <v>1</v>
      </c>
      <c r="C54" s="44" t="s">
        <v>140</v>
      </c>
      <c r="D54" s="44">
        <v>107</v>
      </c>
      <c r="E54" s="44" t="s">
        <v>147</v>
      </c>
      <c r="F54" s="44">
        <f t="shared" si="0"/>
        <v>107</v>
      </c>
      <c r="I54" s="84">
        <v>1</v>
      </c>
      <c r="J54" s="44" t="s">
        <v>140</v>
      </c>
      <c r="K54" s="44">
        <v>31</v>
      </c>
      <c r="L54" s="44" t="s">
        <v>147</v>
      </c>
      <c r="M54" s="44">
        <f t="shared" si="1"/>
        <v>31</v>
      </c>
      <c r="P54" s="84">
        <v>1</v>
      </c>
      <c r="Q54" s="44" t="s">
        <v>140</v>
      </c>
      <c r="R54" s="44">
        <v>31</v>
      </c>
      <c r="S54" s="44" t="s">
        <v>147</v>
      </c>
      <c r="T54" s="44">
        <f t="shared" si="2"/>
        <v>31</v>
      </c>
    </row>
    <row r="55" spans="1:33" ht="14.45" customHeight="1" thickBot="1" x14ac:dyDescent="0.25">
      <c r="A55" s="81"/>
      <c r="B55" s="86">
        <v>1</v>
      </c>
      <c r="C55" s="81" t="s">
        <v>140</v>
      </c>
      <c r="D55" s="81">
        <v>609</v>
      </c>
      <c r="E55" s="81" t="s">
        <v>147</v>
      </c>
      <c r="F55" s="44">
        <f t="shared" si="0"/>
        <v>609</v>
      </c>
      <c r="G55" s="83"/>
      <c r="I55" s="84">
        <v>1</v>
      </c>
      <c r="J55" s="44" t="s">
        <v>140</v>
      </c>
      <c r="K55" s="44">
        <v>33</v>
      </c>
      <c r="L55" s="44" t="s">
        <v>147</v>
      </c>
      <c r="M55" s="44">
        <f t="shared" si="1"/>
        <v>33</v>
      </c>
      <c r="P55" s="84">
        <v>1</v>
      </c>
      <c r="Q55" s="44" t="s">
        <v>140</v>
      </c>
      <c r="R55" s="44">
        <v>38</v>
      </c>
      <c r="S55" s="44" t="s">
        <v>147</v>
      </c>
      <c r="T55" s="44">
        <f t="shared" si="2"/>
        <v>38</v>
      </c>
    </row>
    <row r="56" spans="1:33" ht="14.45" customHeight="1" thickTop="1" x14ac:dyDescent="0.2">
      <c r="B56" s="107" t="s">
        <v>152</v>
      </c>
      <c r="C56" s="107"/>
      <c r="D56" s="107"/>
      <c r="E56" s="107"/>
      <c r="F56" s="44">
        <f>SUM(F28:F55)</f>
        <v>3379</v>
      </c>
      <c r="I56" s="84">
        <v>1</v>
      </c>
      <c r="J56" s="44" t="s">
        <v>140</v>
      </c>
      <c r="K56" s="44">
        <v>34</v>
      </c>
      <c r="L56" s="44" t="s">
        <v>147</v>
      </c>
      <c r="M56" s="44">
        <f t="shared" si="1"/>
        <v>34</v>
      </c>
      <c r="P56" s="84">
        <v>1</v>
      </c>
      <c r="Q56" s="44" t="s">
        <v>140</v>
      </c>
      <c r="R56" s="44">
        <v>39</v>
      </c>
      <c r="S56" s="44" t="s">
        <v>147</v>
      </c>
      <c r="T56" s="44">
        <f t="shared" si="2"/>
        <v>39</v>
      </c>
    </row>
    <row r="57" spans="1:33" ht="14.45" customHeight="1" x14ac:dyDescent="0.2">
      <c r="B57" s="105"/>
      <c r="C57" s="105"/>
      <c r="D57" s="105"/>
      <c r="E57" s="105"/>
      <c r="I57" s="84">
        <v>1</v>
      </c>
      <c r="J57" s="44" t="s">
        <v>140</v>
      </c>
      <c r="K57" s="44">
        <v>35</v>
      </c>
      <c r="L57" s="44" t="s">
        <v>147</v>
      </c>
      <c r="M57" s="44">
        <f t="shared" si="1"/>
        <v>35</v>
      </c>
      <c r="P57" s="84">
        <v>2</v>
      </c>
      <c r="Q57" s="44" t="s">
        <v>140</v>
      </c>
      <c r="R57" s="44">
        <v>41</v>
      </c>
      <c r="S57" s="44" t="s">
        <v>147</v>
      </c>
      <c r="T57" s="44">
        <f t="shared" si="2"/>
        <v>82</v>
      </c>
    </row>
    <row r="58" spans="1:33" ht="14.45" customHeight="1" x14ac:dyDescent="0.2">
      <c r="B58" s="105"/>
      <c r="C58" s="105"/>
      <c r="D58" s="105"/>
      <c r="E58" s="105"/>
      <c r="I58" s="84">
        <v>1</v>
      </c>
      <c r="J58" s="44" t="s">
        <v>140</v>
      </c>
      <c r="K58" s="44">
        <v>44</v>
      </c>
      <c r="L58" s="44" t="s">
        <v>147</v>
      </c>
      <c r="M58" s="44">
        <f t="shared" si="1"/>
        <v>44</v>
      </c>
      <c r="P58" s="84">
        <v>1</v>
      </c>
      <c r="Q58" s="44" t="s">
        <v>140</v>
      </c>
      <c r="R58" s="44">
        <v>51</v>
      </c>
      <c r="S58" s="44" t="s">
        <v>147</v>
      </c>
      <c r="T58" s="44">
        <f t="shared" si="2"/>
        <v>51</v>
      </c>
    </row>
    <row r="59" spans="1:33" ht="14.45" customHeight="1" x14ac:dyDescent="0.2">
      <c r="B59" s="105"/>
      <c r="C59" s="105"/>
      <c r="D59" s="105"/>
      <c r="E59" s="105"/>
      <c r="I59" s="84">
        <v>1</v>
      </c>
      <c r="J59" s="44" t="s">
        <v>140</v>
      </c>
      <c r="K59" s="44">
        <v>51</v>
      </c>
      <c r="L59" s="44" t="s">
        <v>147</v>
      </c>
      <c r="M59" s="44">
        <f t="shared" si="1"/>
        <v>51</v>
      </c>
      <c r="P59" s="84">
        <v>1</v>
      </c>
      <c r="Q59" s="44" t="s">
        <v>140</v>
      </c>
      <c r="R59" s="44">
        <v>54</v>
      </c>
      <c r="S59" s="44" t="s">
        <v>147</v>
      </c>
      <c r="T59" s="44">
        <f t="shared" si="2"/>
        <v>54</v>
      </c>
    </row>
    <row r="60" spans="1:33" ht="14.45" customHeight="1" x14ac:dyDescent="0.2">
      <c r="B60" s="102" t="s">
        <v>153</v>
      </c>
      <c r="C60" s="102"/>
      <c r="D60" s="102"/>
      <c r="E60" s="102"/>
      <c r="I60" s="84">
        <v>1</v>
      </c>
      <c r="J60" s="44" t="s">
        <v>140</v>
      </c>
      <c r="K60" s="44">
        <v>56</v>
      </c>
      <c r="L60" s="44" t="s">
        <v>147</v>
      </c>
      <c r="M60" s="44">
        <f t="shared" si="1"/>
        <v>56</v>
      </c>
      <c r="P60" s="84">
        <v>1</v>
      </c>
      <c r="Q60" s="44" t="s">
        <v>140</v>
      </c>
      <c r="R60" s="44">
        <v>64</v>
      </c>
      <c r="S60" s="44" t="s">
        <v>147</v>
      </c>
      <c r="T60" s="44">
        <f t="shared" si="2"/>
        <v>64</v>
      </c>
    </row>
    <row r="61" spans="1:33" ht="14.45" customHeight="1" x14ac:dyDescent="0.2">
      <c r="B61" s="102"/>
      <c r="C61" s="102"/>
      <c r="D61" s="102"/>
      <c r="E61" s="102"/>
      <c r="I61" s="84">
        <v>1</v>
      </c>
      <c r="J61" s="44" t="s">
        <v>140</v>
      </c>
      <c r="K61" s="44">
        <v>61</v>
      </c>
      <c r="L61" s="44" t="s">
        <v>147</v>
      </c>
      <c r="M61" s="44">
        <f t="shared" si="1"/>
        <v>61</v>
      </c>
      <c r="P61" s="84">
        <v>1</v>
      </c>
      <c r="Q61" s="44" t="s">
        <v>140</v>
      </c>
      <c r="R61" s="44">
        <v>66</v>
      </c>
      <c r="S61" s="44" t="s">
        <v>147</v>
      </c>
      <c r="T61" s="44">
        <f t="shared" si="2"/>
        <v>66</v>
      </c>
    </row>
    <row r="62" spans="1:33" ht="14.45" customHeight="1" x14ac:dyDescent="0.2">
      <c r="B62" s="102"/>
      <c r="C62" s="102"/>
      <c r="D62" s="102"/>
      <c r="E62" s="102"/>
      <c r="I62" s="84">
        <v>2</v>
      </c>
      <c r="J62" s="44" t="s">
        <v>140</v>
      </c>
      <c r="K62" s="44">
        <v>63</v>
      </c>
      <c r="L62" s="44" t="s">
        <v>147</v>
      </c>
      <c r="M62" s="44">
        <f t="shared" si="1"/>
        <v>126</v>
      </c>
      <c r="P62" s="84">
        <v>1</v>
      </c>
      <c r="Q62" s="44" t="s">
        <v>140</v>
      </c>
      <c r="R62" s="44">
        <v>67</v>
      </c>
      <c r="S62" s="44" t="s">
        <v>147</v>
      </c>
      <c r="T62" s="44">
        <f t="shared" si="2"/>
        <v>67</v>
      </c>
    </row>
    <row r="63" spans="1:33" ht="14.45" customHeight="1" x14ac:dyDescent="0.2">
      <c r="I63" s="84">
        <v>1</v>
      </c>
      <c r="J63" s="44" t="s">
        <v>140</v>
      </c>
      <c r="K63" s="44">
        <v>74</v>
      </c>
      <c r="L63" s="44" t="s">
        <v>147</v>
      </c>
      <c r="M63" s="44">
        <f t="shared" si="1"/>
        <v>74</v>
      </c>
      <c r="P63" s="84">
        <v>2</v>
      </c>
      <c r="Q63" s="44" t="s">
        <v>140</v>
      </c>
      <c r="R63" s="44">
        <v>71</v>
      </c>
      <c r="S63" s="44" t="s">
        <v>147</v>
      </c>
      <c r="T63" s="44">
        <f t="shared" si="2"/>
        <v>142</v>
      </c>
    </row>
    <row r="64" spans="1:33" ht="14.45" customHeight="1" x14ac:dyDescent="0.2">
      <c r="I64" s="84">
        <v>1</v>
      </c>
      <c r="J64" s="44" t="s">
        <v>140</v>
      </c>
      <c r="K64" s="44">
        <v>79</v>
      </c>
      <c r="L64" s="44" t="s">
        <v>147</v>
      </c>
      <c r="M64" s="44">
        <f t="shared" si="1"/>
        <v>79</v>
      </c>
      <c r="P64" s="84">
        <v>1</v>
      </c>
      <c r="Q64" s="44" t="s">
        <v>140</v>
      </c>
      <c r="R64" s="44">
        <v>74</v>
      </c>
      <c r="S64" s="44" t="s">
        <v>147</v>
      </c>
      <c r="T64" s="44">
        <f t="shared" si="2"/>
        <v>74</v>
      </c>
    </row>
    <row r="65" spans="8:34" ht="14.45" customHeight="1" x14ac:dyDescent="0.2">
      <c r="I65" s="84">
        <v>1</v>
      </c>
      <c r="J65" s="44" t="s">
        <v>140</v>
      </c>
      <c r="K65" s="44">
        <v>95</v>
      </c>
      <c r="L65" s="44" t="s">
        <v>147</v>
      </c>
      <c r="M65" s="44">
        <f t="shared" si="1"/>
        <v>95</v>
      </c>
      <c r="P65" s="84">
        <v>1</v>
      </c>
      <c r="Q65" s="44" t="s">
        <v>140</v>
      </c>
      <c r="R65" s="44">
        <v>83</v>
      </c>
      <c r="S65" s="44" t="s">
        <v>147</v>
      </c>
      <c r="T65" s="44">
        <f t="shared" si="2"/>
        <v>83</v>
      </c>
    </row>
    <row r="66" spans="8:34" ht="14.45" customHeight="1" x14ac:dyDescent="0.2">
      <c r="I66" s="84">
        <v>2</v>
      </c>
      <c r="J66" s="44" t="s">
        <v>140</v>
      </c>
      <c r="K66" s="44">
        <v>125</v>
      </c>
      <c r="L66" s="44" t="s">
        <v>147</v>
      </c>
      <c r="M66" s="44">
        <f t="shared" si="1"/>
        <v>250</v>
      </c>
      <c r="P66" s="84">
        <v>1</v>
      </c>
      <c r="Q66" s="44" t="s">
        <v>140</v>
      </c>
      <c r="R66" s="44">
        <v>89</v>
      </c>
      <c r="S66" s="44" t="s">
        <v>147</v>
      </c>
      <c r="T66" s="44">
        <f t="shared" si="2"/>
        <v>89</v>
      </c>
    </row>
    <row r="67" spans="8:34" ht="14.45" customHeight="1" x14ac:dyDescent="0.2">
      <c r="I67" s="84">
        <v>1</v>
      </c>
      <c r="J67" s="44" t="s">
        <v>140</v>
      </c>
      <c r="K67" s="44">
        <v>129</v>
      </c>
      <c r="L67" s="44" t="s">
        <v>147</v>
      </c>
      <c r="M67" s="44">
        <f t="shared" si="1"/>
        <v>129</v>
      </c>
      <c r="P67" s="84">
        <v>1</v>
      </c>
      <c r="Q67" s="44" t="s">
        <v>140</v>
      </c>
      <c r="R67" s="44">
        <v>99</v>
      </c>
      <c r="S67" s="44" t="s">
        <v>147</v>
      </c>
      <c r="T67" s="44">
        <f t="shared" si="2"/>
        <v>99</v>
      </c>
    </row>
    <row r="68" spans="8:34" ht="14.45" customHeight="1" x14ac:dyDescent="0.2">
      <c r="I68" s="84">
        <v>1</v>
      </c>
      <c r="J68" s="44" t="s">
        <v>140</v>
      </c>
      <c r="K68" s="44">
        <v>179</v>
      </c>
      <c r="L68" s="44" t="s">
        <v>147</v>
      </c>
      <c r="M68" s="44">
        <f t="shared" si="1"/>
        <v>179</v>
      </c>
      <c r="P68" s="84">
        <v>1</v>
      </c>
      <c r="Q68" s="44" t="s">
        <v>140</v>
      </c>
      <c r="R68" s="44">
        <v>107</v>
      </c>
      <c r="S68" s="44" t="s">
        <v>147</v>
      </c>
      <c r="T68" s="44">
        <f t="shared" si="2"/>
        <v>107</v>
      </c>
    </row>
    <row r="69" spans="8:34" ht="14.45" customHeight="1" x14ac:dyDescent="0.2">
      <c r="I69" s="84">
        <v>1</v>
      </c>
      <c r="J69" s="44" t="s">
        <v>140</v>
      </c>
      <c r="K69" s="44">
        <v>189</v>
      </c>
      <c r="L69" s="44" t="s">
        <v>147</v>
      </c>
      <c r="M69" s="44">
        <f t="shared" si="1"/>
        <v>189</v>
      </c>
      <c r="P69" s="84">
        <v>2</v>
      </c>
      <c r="Q69" s="44" t="s">
        <v>140</v>
      </c>
      <c r="R69" s="44">
        <v>127</v>
      </c>
      <c r="S69" s="44" t="s">
        <v>147</v>
      </c>
      <c r="T69" s="44">
        <f t="shared" si="2"/>
        <v>254</v>
      </c>
    </row>
    <row r="70" spans="8:34" ht="14.45" customHeight="1" x14ac:dyDescent="0.2">
      <c r="I70" s="84">
        <v>1</v>
      </c>
      <c r="J70" s="44" t="s">
        <v>140</v>
      </c>
      <c r="K70" s="44">
        <v>271</v>
      </c>
      <c r="L70" s="44" t="s">
        <v>147</v>
      </c>
      <c r="M70" s="44">
        <f t="shared" si="1"/>
        <v>271</v>
      </c>
      <c r="P70" s="84">
        <v>1</v>
      </c>
      <c r="Q70" s="44" t="s">
        <v>140</v>
      </c>
      <c r="R70" s="44">
        <v>223</v>
      </c>
      <c r="S70" s="44" t="s">
        <v>147</v>
      </c>
      <c r="T70" s="44">
        <f t="shared" si="2"/>
        <v>223</v>
      </c>
    </row>
    <row r="71" spans="8:34" ht="14.45" customHeight="1" x14ac:dyDescent="0.2">
      <c r="I71" s="84">
        <v>1</v>
      </c>
      <c r="J71" s="44" t="s">
        <v>140</v>
      </c>
      <c r="K71" s="44">
        <v>479</v>
      </c>
      <c r="L71" s="44" t="s">
        <v>147</v>
      </c>
      <c r="M71" s="44">
        <f t="shared" si="1"/>
        <v>479</v>
      </c>
      <c r="P71" s="84">
        <v>1</v>
      </c>
      <c r="Q71" s="44" t="s">
        <v>140</v>
      </c>
      <c r="R71" s="44">
        <v>389</v>
      </c>
      <c r="S71" s="44" t="s">
        <v>147</v>
      </c>
      <c r="T71" s="44">
        <f t="shared" si="2"/>
        <v>389</v>
      </c>
    </row>
    <row r="72" spans="8:34" ht="14.45" customHeight="1" x14ac:dyDescent="0.2">
      <c r="I72" s="84">
        <v>1</v>
      </c>
      <c r="J72" s="44" t="s">
        <v>140</v>
      </c>
      <c r="K72" s="44">
        <v>603</v>
      </c>
      <c r="L72" s="44" t="s">
        <v>147</v>
      </c>
      <c r="M72" s="44">
        <f t="shared" si="1"/>
        <v>603</v>
      </c>
      <c r="P72" s="84">
        <v>1</v>
      </c>
      <c r="Q72" s="44" t="s">
        <v>140</v>
      </c>
      <c r="R72" s="44">
        <v>407</v>
      </c>
      <c r="S72" s="44" t="s">
        <v>147</v>
      </c>
      <c r="T72" s="44">
        <f t="shared" si="2"/>
        <v>407</v>
      </c>
    </row>
    <row r="73" spans="8:34" ht="14.45" customHeight="1" thickBot="1" x14ac:dyDescent="0.25">
      <c r="H73" s="81"/>
      <c r="I73" s="86">
        <v>1</v>
      </c>
      <c r="J73" s="81" t="s">
        <v>140</v>
      </c>
      <c r="K73" s="81">
        <v>609</v>
      </c>
      <c r="L73" s="81" t="s">
        <v>147</v>
      </c>
      <c r="M73" s="44">
        <f t="shared" si="1"/>
        <v>609</v>
      </c>
      <c r="P73" s="84">
        <v>1</v>
      </c>
      <c r="Q73" s="44" t="s">
        <v>140</v>
      </c>
      <c r="R73" s="44">
        <v>413</v>
      </c>
      <c r="S73" s="44" t="s">
        <v>147</v>
      </c>
      <c r="T73" s="44">
        <f t="shared" si="2"/>
        <v>413</v>
      </c>
    </row>
    <row r="74" spans="8:34" ht="14.45" customHeight="1" thickTop="1" x14ac:dyDescent="0.2">
      <c r="M74" s="44">
        <f>SUM(M28:M73)</f>
        <v>7743</v>
      </c>
      <c r="P74" s="84">
        <v>1</v>
      </c>
      <c r="Q74" s="44" t="s">
        <v>140</v>
      </c>
      <c r="R74" s="44">
        <v>503</v>
      </c>
      <c r="S74" s="44" t="s">
        <v>147</v>
      </c>
      <c r="T74" s="44">
        <f t="shared" si="2"/>
        <v>503</v>
      </c>
    </row>
    <row r="75" spans="8:34" ht="14.45" customHeight="1" thickBot="1" x14ac:dyDescent="0.25">
      <c r="I75" s="83"/>
      <c r="J75" s="83"/>
      <c r="K75" s="83"/>
      <c r="L75" s="83"/>
      <c r="M75" s="83"/>
      <c r="O75" s="81"/>
      <c r="P75" s="86">
        <v>1</v>
      </c>
      <c r="Q75" s="81" t="s">
        <v>140</v>
      </c>
      <c r="R75" s="81">
        <v>1023</v>
      </c>
      <c r="S75" s="81" t="s">
        <v>147</v>
      </c>
      <c r="T75" s="44">
        <f t="shared" si="2"/>
        <v>1023</v>
      </c>
    </row>
    <row r="76" spans="8:34" ht="66.75" customHeight="1" thickTop="1" x14ac:dyDescent="0.2">
      <c r="I76" s="106" t="s">
        <v>154</v>
      </c>
      <c r="J76" s="106"/>
      <c r="K76" s="106"/>
      <c r="L76" s="106"/>
      <c r="M76" s="88"/>
      <c r="P76" s="107" t="s">
        <v>155</v>
      </c>
      <c r="Q76" s="107"/>
      <c r="R76" s="107"/>
      <c r="S76" s="107"/>
      <c r="T76" s="91">
        <f>SUM(T28:T75)</f>
        <v>8299</v>
      </c>
      <c r="AA76" s="89"/>
      <c r="AD76" s="89"/>
      <c r="AE76" s="89"/>
      <c r="AF76" s="89"/>
      <c r="AG76" s="89"/>
      <c r="AH76" s="89"/>
    </row>
    <row r="77" spans="8:34" ht="42" customHeight="1" x14ac:dyDescent="0.2">
      <c r="I77" s="101" t="s">
        <v>156</v>
      </c>
      <c r="J77" s="101"/>
      <c r="K77" s="101"/>
      <c r="L77" s="101"/>
      <c r="M77" s="92"/>
      <c r="P77" s="102" t="s">
        <v>157</v>
      </c>
      <c r="Q77" s="102"/>
      <c r="R77" s="102"/>
      <c r="S77" s="102"/>
    </row>
    <row r="78" spans="8:34" ht="14.45" customHeight="1" x14ac:dyDescent="0.2">
      <c r="I78" s="84"/>
      <c r="P78" s="84"/>
    </row>
    <row r="80" spans="8:34" ht="14.45" customHeight="1" x14ac:dyDescent="0.2">
      <c r="P80" s="84"/>
    </row>
    <row r="227" spans="9:9" ht="14.45" customHeight="1" x14ac:dyDescent="0.2">
      <c r="I227" s="84"/>
    </row>
    <row r="228" spans="9:9" ht="14.45" customHeight="1" x14ac:dyDescent="0.2">
      <c r="I228" s="84"/>
    </row>
    <row r="229" spans="9:9" ht="14.45" customHeight="1" x14ac:dyDescent="0.2">
      <c r="I229" s="84"/>
    </row>
    <row r="282" spans="9:9" ht="14.45" customHeight="1" x14ac:dyDescent="0.2">
      <c r="I282" s="84"/>
    </row>
    <row r="283" spans="9:9" ht="14.45" customHeight="1" x14ac:dyDescent="0.2">
      <c r="I283" s="84"/>
    </row>
    <row r="284" spans="9:9" ht="14.45" customHeight="1" x14ac:dyDescent="0.2">
      <c r="I284" s="84"/>
    </row>
    <row r="285" spans="9:9" ht="14.45" customHeight="1" x14ac:dyDescent="0.2">
      <c r="I285" s="84"/>
    </row>
  </sheetData>
  <mergeCells count="15">
    <mergeCell ref="I77:L77"/>
    <mergeCell ref="P77:S77"/>
    <mergeCell ref="V3:X3"/>
    <mergeCell ref="AC3:AE3"/>
    <mergeCell ref="B25:E25"/>
    <mergeCell ref="I25:L25"/>
    <mergeCell ref="P25:S25"/>
    <mergeCell ref="W44:Z47"/>
    <mergeCell ref="AD47:AG50"/>
    <mergeCell ref="W48:Z50"/>
    <mergeCell ref="AD51:AG53"/>
    <mergeCell ref="B56:E59"/>
    <mergeCell ref="B60:E62"/>
    <mergeCell ref="I76:L76"/>
    <mergeCell ref="P76:S7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Legend</vt:lpstr>
      <vt:lpstr>(A) General</vt:lpstr>
      <vt:lpstr>(B) Cds types</vt:lpstr>
      <vt:lpstr>(C) Frequency of events</vt:lpstr>
      <vt:lpstr>(D) Frequency patterns</vt:lpstr>
      <vt:lpstr>(E) 3'UTR distribution</vt:lpstr>
      <vt:lpstr>(F) 5'UTR distribution</vt:lpstr>
      <vt:lpstr>(G) Multiple event integration</vt:lpstr>
      <vt:lpstr>'(C) Frequency of events'!merged_all_alternative_events_C3_NMD_counts.All_nmd_1</vt:lpstr>
      <vt:lpstr>'(B) Cds types'!merged_all_alternative_events_C3_NMD_counts.cds_types_1</vt:lpstr>
      <vt:lpstr>'(C) Frequency of events'!merged_all_alternative_events_C3_NMD_counts.CHX_1</vt:lpstr>
      <vt:lpstr>'(C) Frequency of events'!merged_all_alternative_events_C3_NMD_counts.DM_1</vt:lpstr>
      <vt:lpstr>'(C) Frequency of events'!merged_all_alternative_events_C3_NMD_counts.DM_CHX_1</vt:lpstr>
      <vt:lpstr>'(C) Frequency of events'!merged_all_alternative_events_C3_NMD_counts.DM_SM_CHX_1</vt:lpstr>
      <vt:lpstr>'(D) Frequency patterns'!merged_all_alternative_events_C3_NMD_counts.event_freq</vt:lpstr>
      <vt:lpstr>'(A) General'!merged_all_alternative_events_C3_NMD_counts.stats_1</vt:lpstr>
      <vt:lpstr>'(E) 3''UTR distribution'!merged_all_alternative_events_C3_NMD_counts.utr3_distribution_1</vt:lpstr>
      <vt:lpstr>'(F) 5''UTR distribution'!merged_all_alternative_events_C3_NMD_counts.utr5_distribution</vt:lpstr>
      <vt:lpstr>'(F) 5''UTR distribution'!merged_all_alternative_events_C3_NMD_counts.utr5_distribution_1</vt:lpstr>
    </vt:vector>
  </TitlesOfParts>
  <Company>Max Planck Gesellschaft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Kahles</dc:creator>
  <cp:lastModifiedBy>awachter</cp:lastModifiedBy>
  <dcterms:created xsi:type="dcterms:W3CDTF">2012-07-12T22:31:10Z</dcterms:created>
  <dcterms:modified xsi:type="dcterms:W3CDTF">2013-09-27T09:04:18Z</dcterms:modified>
</cp:coreProperties>
</file>